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400" activeTab="0"/>
  </bookViews>
  <sheets>
    <sheet name="Буџет 2012" sheetId="1" r:id="rId1"/>
  </sheets>
  <definedNames>
    <definedName name="_xlnm.Print_Titles" localSheetId="0">'Буџет 2012'!$4:$6</definedName>
  </definedNames>
  <calcPr fullCalcOnLoad="1"/>
</workbook>
</file>

<file path=xl/sharedStrings.xml><?xml version="1.0" encoding="utf-8"?>
<sst xmlns="http://schemas.openxmlformats.org/spreadsheetml/2006/main" count="108" uniqueCount="107">
  <si>
    <t>Р.Бр.</t>
  </si>
  <si>
    <t>Економ.
класиф.</t>
  </si>
  <si>
    <t>I</t>
  </si>
  <si>
    <t>Текуће поправке и одржавање (услуге и материјали)</t>
  </si>
  <si>
    <t>Материјал</t>
  </si>
  <si>
    <t>Машине и опрема</t>
  </si>
  <si>
    <t>II</t>
  </si>
  <si>
    <t>Донације и трансфери осталим нивоима власти</t>
  </si>
  <si>
    <t>III</t>
  </si>
  <si>
    <t>IV</t>
  </si>
  <si>
    <t>Бујановац</t>
  </si>
  <si>
    <t>V</t>
  </si>
  <si>
    <t>Програми Координационог тела (КТ)</t>
  </si>
  <si>
    <t>Служба  Координационог  тела  (КТ)</t>
  </si>
  <si>
    <t>Плате  и  додаци  запослених</t>
  </si>
  <si>
    <t>Социјални доприноси на  терет послодавца</t>
  </si>
  <si>
    <t>Стални  трошкови</t>
  </si>
  <si>
    <t>Трошкови  путовања</t>
  </si>
  <si>
    <t>Услуге  по  уговору</t>
  </si>
  <si>
    <t xml:space="preserve">
УКУПНО</t>
  </si>
  <si>
    <t>Социјална давања запосленима</t>
  </si>
  <si>
    <t>Накнада за запослене</t>
  </si>
  <si>
    <t>Прешево</t>
  </si>
  <si>
    <t>СВЕГА</t>
  </si>
  <si>
    <t>Зграде и грађевински објекти</t>
  </si>
  <si>
    <t>Медвеђа</t>
  </si>
  <si>
    <t>Накнаде за социјалну заштиту из буџета</t>
  </si>
  <si>
    <t>Дотације невладиним организацијама</t>
  </si>
  <si>
    <t>Капиталне донације и трансфери за југ Србије</t>
  </si>
  <si>
    <t>Специјализоване услуге</t>
  </si>
  <si>
    <t>ученичке стипендије 2011/2012</t>
  </si>
  <si>
    <t>студентске стипендије 2011/2012</t>
  </si>
  <si>
    <t>конкурс</t>
  </si>
  <si>
    <t>jeнократна помоћ будућим студентима Новосадског У</t>
  </si>
  <si>
    <t>Реконструкција и асафлулице у селу Миратовац(2фаза)</t>
  </si>
  <si>
    <t>Изградња фискулт сале у гимназ"Скендербеу"(2фаза)</t>
  </si>
  <si>
    <t>Побољшање електроснабд у селу Чукарка(2 фаза)</t>
  </si>
  <si>
    <t>Локлани пут Ораовица-Брана са бицикл.стазом(2 фаза)</t>
  </si>
  <si>
    <t>Наставак изградње  фекалне канал у општини Прешев</t>
  </si>
  <si>
    <t>Наставак асфалти улице МареЛончар-Ћемал Шеху</t>
  </si>
  <si>
    <t>Реконструкција улице у селу Рајинце поред реке(1фаза)</t>
  </si>
  <si>
    <t>Реконструкција улице у селу Трнава(1 фаза)</t>
  </si>
  <si>
    <t xml:space="preserve">Изградња тротоара ул 15 новем од аутСтан-Ћемал Шеху. </t>
  </si>
  <si>
    <t>Реконструкција улице Карпош  са сокацима</t>
  </si>
  <si>
    <t>Реконстр и асфалтирањеулице у Железничкој станици</t>
  </si>
  <si>
    <t>Реконстр. и асафл локалног пута у селу Рељане</t>
  </si>
  <si>
    <t>Реконстр и асфалтирање локалног пута у с. Алиђерце</t>
  </si>
  <si>
    <t xml:space="preserve">Изградња електр мреже ниског напона у селу Норча </t>
  </si>
  <si>
    <t>Изградња породилишта(1 фаза)</t>
  </si>
  <si>
    <t>Изградња фискулт сале у ОШ"Келеменди"одељЖујинце</t>
  </si>
  <si>
    <t>Изградња спортског терна у селу Буштрање</t>
  </si>
  <si>
    <t>Изградња спортског терна у селу Алиђерце</t>
  </si>
  <si>
    <t>Промена прозора у СТШ"Прешева" у Прешеву</t>
  </si>
  <si>
    <t>Текући  трансфери за југ централне Србије</t>
  </si>
  <si>
    <t>Канцеларија КТ у Прешеву и Бујановцу</t>
  </si>
  <si>
    <t>Асфалтирање регионалног пута Трновац-Брезница</t>
  </si>
  <si>
    <t>Асфалтирање пута кроз село Муховац</t>
  </si>
  <si>
    <t>Уређење школ дворишта у ОШ "Сами Фрашери"-Кончуљ</t>
  </si>
  <si>
    <t>Уређење кухиње у ОШ"Мухарем Кадриу"у селу В.Трновац</t>
  </si>
  <si>
    <t>Реновирање ОШ "Наим Фрашери" у Бујановцу</t>
  </si>
  <si>
    <t>Уређење тротора у селу Биљача</t>
  </si>
  <si>
    <t>Асфалтирање пута у селу Дрежница-Горња Махала</t>
  </si>
  <si>
    <t>Наставак асфалтирања улица у селу Куштица</t>
  </si>
  <si>
    <t>Наставак асфалтирања улица у селу Раковац</t>
  </si>
  <si>
    <t>Изградња спомен обележја на Рујну</t>
  </si>
  <si>
    <t>Асфалтирање улица у селу Клиновац</t>
  </si>
  <si>
    <t>Вештачко осемењавање крава</t>
  </si>
  <si>
    <t xml:space="preserve">једнократна помоћ </t>
  </si>
  <si>
    <t>ДОНАЦИЈЕ</t>
  </si>
  <si>
    <t>пренето из 2011. године</t>
  </si>
  <si>
    <t>Наставак изградње Светоилијске ул у Сијаринској бањи</t>
  </si>
  <si>
    <t>Санација последица поплава у МЗ Рујковац</t>
  </si>
  <si>
    <t>Изградња локалног пута Газдаре-Флотација</t>
  </si>
  <si>
    <t>Санација махалских путева</t>
  </si>
  <si>
    <t>Одржавање локалних путева</t>
  </si>
  <si>
    <t>Рад булдожером у Малој Браини</t>
  </si>
  <si>
    <t>Наставак асфалтирања улица у селу Бараљевац</t>
  </si>
  <si>
    <t>Асфалтирање улице у селу Самољица</t>
  </si>
  <si>
    <t>Изградња Дома културе у селу Кончуљ</t>
  </si>
  <si>
    <t>Амбасада Велике Британије</t>
  </si>
  <si>
    <t>превоз ученика</t>
  </si>
  <si>
    <t>смештај студената</t>
  </si>
  <si>
    <t>Дотације спортским  организацијама</t>
  </si>
  <si>
    <t>Реконструкција и асафл улице у селу Норча(3фаза)</t>
  </si>
  <si>
    <t>Изградња ванболничког породилишта(прва фаза)</t>
  </si>
  <si>
    <t>Накнада у натури</t>
  </si>
  <si>
    <t>Награде запосленим и остали посебни расходи</t>
  </si>
  <si>
    <t>накнаде за образовање</t>
  </si>
  <si>
    <t>административне услуге-услуге превођења</t>
  </si>
  <si>
    <t>компјутерске услуге</t>
  </si>
  <si>
    <t>услуге образовања и усавршавања запослених</t>
  </si>
  <si>
    <t>услуге штампања</t>
  </si>
  <si>
    <t>објављивање тендера</t>
  </si>
  <si>
    <t>остале медијске услуге</t>
  </si>
  <si>
    <t>остале стручне услуге</t>
  </si>
  <si>
    <t>угоститељске услуге</t>
  </si>
  <si>
    <t>остале опште услуге</t>
  </si>
  <si>
    <t>Субвенције приватним  предузећима</t>
  </si>
  <si>
    <t xml:space="preserve">Из средства обезбеђених  Законом о  изменама и допунама  Закона  о буџету Републике  Србије за 2012. годину(Службени гласник број 93 од 28.09.2012)  у укупном износу од 407.571.000.00 динара,  глава 3.11 у разделу 3,функција 110, распоређују се и користе за  следеће намене, и то:
 </t>
  </si>
  <si>
    <t xml:space="preserve">Курс српског језика-424                                                     </t>
  </si>
  <si>
    <t>развој привредних потенцијала                          422</t>
  </si>
  <si>
    <t>Јужна Србија у фокусу                                        423</t>
  </si>
  <si>
    <t>Помоћ за Специјалну болниви и ЈКП Комуналац</t>
  </si>
  <si>
    <t>Пренето Министаству просвете</t>
  </si>
  <si>
    <t>Утрошена средства у 2012.год.</t>
  </si>
  <si>
    <t>Одобрен буџет који је
усвојила Скупштина  Србије  2012.године</t>
  </si>
  <si>
    <t>Измене и допуне Програма распореда и коришћења  средстава Службе Координационог тела у 2012 години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</si>
</sst>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_D_i_n_."/>
    <numFmt numFmtId="181" formatCode="#,##0.00;[Red]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17" xfId="0" applyFont="1" applyBorder="1" applyAlignment="1">
      <alignment/>
    </xf>
    <xf numFmtId="4" fontId="5" fillId="0" borderId="14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9" xfId="0" applyFont="1" applyBorder="1" applyAlignment="1">
      <alignment/>
    </xf>
    <xf numFmtId="4" fontId="5" fillId="0" borderId="30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4" fontId="5" fillId="0" borderId="34" xfId="0" applyNumberFormat="1" applyFont="1" applyBorder="1" applyAlignment="1">
      <alignment horizontal="right"/>
    </xf>
    <xf numFmtId="0" fontId="5" fillId="0" borderId="35" xfId="0" applyFont="1" applyBorder="1" applyAlignment="1">
      <alignment/>
    </xf>
    <xf numFmtId="0" fontId="4" fillId="0" borderId="36" xfId="0" applyFont="1" applyBorder="1" applyAlignment="1">
      <alignment/>
    </xf>
    <xf numFmtId="4" fontId="5" fillId="0" borderId="36" xfId="0" applyNumberFormat="1" applyFont="1" applyBorder="1" applyAlignment="1">
      <alignment/>
    </xf>
    <xf numFmtId="0" fontId="4" fillId="0" borderId="37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180" fontId="4" fillId="0" borderId="36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4" fontId="4" fillId="0" borderId="14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25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/>
    </xf>
    <xf numFmtId="0" fontId="4" fillId="0" borderId="35" xfId="0" applyFont="1" applyBorder="1" applyAlignment="1">
      <alignment/>
    </xf>
    <xf numFmtId="4" fontId="4" fillId="0" borderId="26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4" fillId="0" borderId="4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41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5" fillId="0" borderId="2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42" xfId="0" applyFont="1" applyBorder="1" applyAlignment="1">
      <alignment/>
    </xf>
    <xf numFmtId="4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wrapText="1"/>
    </xf>
    <xf numFmtId="4" fontId="5" fillId="0" borderId="43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4" fillId="0" borderId="40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/>
    </xf>
    <xf numFmtId="4" fontId="5" fillId="0" borderId="40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/>
    </xf>
    <xf numFmtId="4" fontId="4" fillId="0" borderId="44" xfId="0" applyNumberFormat="1" applyFont="1" applyBorder="1" applyAlignment="1">
      <alignment/>
    </xf>
    <xf numFmtId="0" fontId="5" fillId="0" borderId="45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4" fontId="5" fillId="0" borderId="25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left"/>
    </xf>
    <xf numFmtId="4" fontId="4" fillId="0" borderId="20" xfId="0" applyNumberFormat="1" applyFont="1" applyBorder="1" applyAlignment="1">
      <alignment horizontal="right"/>
    </xf>
    <xf numFmtId="0" fontId="5" fillId="0" borderId="42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4" fontId="5" fillId="0" borderId="44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/>
    </xf>
    <xf numFmtId="4" fontId="5" fillId="0" borderId="47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4" fontId="5" fillId="0" borderId="19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/>
    </xf>
    <xf numFmtId="4" fontId="4" fillId="0" borderId="50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/>
    </xf>
    <xf numFmtId="4" fontId="5" fillId="0" borderId="50" xfId="0" applyNumberFormat="1" applyFont="1" applyBorder="1" applyAlignment="1">
      <alignment/>
    </xf>
    <xf numFmtId="0" fontId="4" fillId="0" borderId="24" xfId="0" applyFont="1" applyBorder="1" applyAlignment="1">
      <alignment/>
    </xf>
    <xf numFmtId="4" fontId="4" fillId="0" borderId="34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30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4" fontId="4" fillId="0" borderId="53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20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4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/>
    </xf>
    <xf numFmtId="0" fontId="4" fillId="0" borderId="39" xfId="0" applyFont="1" applyBorder="1" applyAlignment="1">
      <alignment horizontal="center"/>
    </xf>
    <xf numFmtId="4" fontId="4" fillId="0" borderId="46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/>
    </xf>
    <xf numFmtId="4" fontId="5" fillId="0" borderId="41" xfId="0" applyNumberFormat="1" applyFont="1" applyBorder="1" applyAlignment="1">
      <alignment horizontal="right"/>
    </xf>
    <xf numFmtId="4" fontId="5" fillId="0" borderId="54" xfId="0" applyNumberFormat="1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" fontId="4" fillId="0" borderId="47" xfId="0" applyNumberFormat="1" applyFont="1" applyBorder="1" applyAlignment="1">
      <alignment horizontal="right"/>
    </xf>
    <xf numFmtId="0" fontId="4" fillId="0" borderId="55" xfId="0" applyFont="1" applyBorder="1" applyAlignment="1">
      <alignment/>
    </xf>
    <xf numFmtId="4" fontId="4" fillId="0" borderId="55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4" fillId="0" borderId="30" xfId="0" applyNumberFormat="1" applyFont="1" applyBorder="1" applyAlignment="1">
      <alignment horizontal="right"/>
    </xf>
    <xf numFmtId="0" fontId="4" fillId="0" borderId="56" xfId="0" applyFont="1" applyBorder="1" applyAlignment="1">
      <alignment/>
    </xf>
    <xf numFmtId="4" fontId="5" fillId="0" borderId="44" xfId="0" applyNumberFormat="1" applyFont="1" applyBorder="1" applyAlignment="1">
      <alignment/>
    </xf>
    <xf numFmtId="4" fontId="4" fillId="0" borderId="5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7" fillId="0" borderId="58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 horizontal="right"/>
    </xf>
    <xf numFmtId="4" fontId="7" fillId="0" borderId="19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8" fillId="0" borderId="25" xfId="0" applyNumberFormat="1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25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0" fontId="8" fillId="0" borderId="33" xfId="0" applyFont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56" xfId="0" applyNumberFormat="1" applyFont="1" applyBorder="1" applyAlignment="1">
      <alignment/>
    </xf>
    <xf numFmtId="4" fontId="8" fillId="0" borderId="30" xfId="0" applyNumberFormat="1" applyFont="1" applyBorder="1" applyAlignment="1">
      <alignment horizontal="right"/>
    </xf>
    <xf numFmtId="4" fontId="8" fillId="0" borderId="53" xfId="0" applyNumberFormat="1" applyFont="1" applyBorder="1" applyAlignment="1">
      <alignment horizontal="right"/>
    </xf>
    <xf numFmtId="0" fontId="8" fillId="0" borderId="45" xfId="0" applyFont="1" applyBorder="1" applyAlignment="1">
      <alignment horizontal="center"/>
    </xf>
    <xf numFmtId="0" fontId="7" fillId="0" borderId="13" xfId="0" applyFont="1" applyBorder="1" applyAlignment="1">
      <alignment/>
    </xf>
    <xf numFmtId="4" fontId="7" fillId="0" borderId="15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7" fillId="0" borderId="49" xfId="0" applyNumberFormat="1" applyFont="1" applyBorder="1" applyAlignment="1">
      <alignment horizontal="right"/>
    </xf>
    <xf numFmtId="0" fontId="8" fillId="0" borderId="12" xfId="0" applyFont="1" applyBorder="1" applyAlignment="1">
      <alignment/>
    </xf>
    <xf numFmtId="4" fontId="8" fillId="0" borderId="49" xfId="0" applyNumberFormat="1" applyFont="1" applyBorder="1" applyAlignment="1">
      <alignment horizontal="right"/>
    </xf>
    <xf numFmtId="0" fontId="8" fillId="0" borderId="13" xfId="0" applyFont="1" applyBorder="1" applyAlignment="1">
      <alignment/>
    </xf>
    <xf numFmtId="4" fontId="8" fillId="0" borderId="16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" fontId="8" fillId="0" borderId="41" xfId="0" applyNumberFormat="1" applyFont="1" applyBorder="1" applyAlignment="1">
      <alignment/>
    </xf>
    <xf numFmtId="4" fontId="8" fillId="0" borderId="51" xfId="0" applyNumberFormat="1" applyFont="1" applyBorder="1" applyAlignment="1">
      <alignment/>
    </xf>
    <xf numFmtId="0" fontId="7" fillId="0" borderId="45" xfId="0" applyFont="1" applyBorder="1" applyAlignment="1">
      <alignment horizontal="center"/>
    </xf>
    <xf numFmtId="0" fontId="7" fillId="0" borderId="16" xfId="0" applyFont="1" applyBorder="1" applyAlignment="1">
      <alignment/>
    </xf>
    <xf numFmtId="4" fontId="7" fillId="0" borderId="14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8" fillId="0" borderId="16" xfId="0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50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13" xfId="0" applyFont="1" applyBorder="1" applyAlignment="1">
      <alignment/>
    </xf>
    <xf numFmtId="18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8" fillId="0" borderId="16" xfId="0" applyFont="1" applyBorder="1" applyAlignment="1">
      <alignment/>
    </xf>
    <xf numFmtId="4" fontId="8" fillId="0" borderId="22" xfId="0" applyNumberFormat="1" applyFont="1" applyBorder="1" applyAlignment="1">
      <alignment/>
    </xf>
    <xf numFmtId="4" fontId="8" fillId="0" borderId="41" xfId="0" applyNumberFormat="1" applyFont="1" applyBorder="1" applyAlignment="1">
      <alignment horizontal="right"/>
    </xf>
    <xf numFmtId="4" fontId="8" fillId="0" borderId="43" xfId="0" applyNumberFormat="1" applyFont="1" applyBorder="1" applyAlignment="1">
      <alignment horizontal="right"/>
    </xf>
    <xf numFmtId="0" fontId="7" fillId="0" borderId="59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6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62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8" fillId="0" borderId="20" xfId="0" applyNumberFormat="1" applyFont="1" applyBorder="1" applyAlignment="1">
      <alignment horizontal="right"/>
    </xf>
    <xf numFmtId="4" fontId="4" fillId="0" borderId="6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4" fillId="0" borderId="5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/>
    </xf>
    <xf numFmtId="4" fontId="4" fillId="0" borderId="43" xfId="0" applyNumberFormat="1" applyFont="1" applyBorder="1" applyAlignment="1">
      <alignment horizontal="right"/>
    </xf>
    <xf numFmtId="0" fontId="7" fillId="0" borderId="6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0" fontId="8" fillId="0" borderId="64" xfId="0" applyFont="1" applyBorder="1" applyAlignment="1">
      <alignment horizontal="center"/>
    </xf>
    <xf numFmtId="0" fontId="7" fillId="0" borderId="44" xfId="0" applyFont="1" applyBorder="1" applyAlignment="1">
      <alignment/>
    </xf>
    <xf numFmtId="4" fontId="7" fillId="0" borderId="42" xfId="0" applyNumberFormat="1" applyFont="1" applyBorder="1" applyAlignment="1">
      <alignment/>
    </xf>
    <xf numFmtId="4" fontId="7" fillId="0" borderId="46" xfId="0" applyNumberFormat="1" applyFont="1" applyBorder="1" applyAlignment="1">
      <alignment/>
    </xf>
    <xf numFmtId="4" fontId="7" fillId="0" borderId="46" xfId="0" applyNumberFormat="1" applyFont="1" applyBorder="1" applyAlignment="1">
      <alignment horizontal="right"/>
    </xf>
    <xf numFmtId="4" fontId="7" fillId="0" borderId="57" xfId="0" applyNumberFormat="1" applyFont="1" applyBorder="1" applyAlignment="1">
      <alignment horizontal="right"/>
    </xf>
    <xf numFmtId="0" fontId="4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6" xfId="0" applyFont="1" applyBorder="1" applyAlignment="1">
      <alignment horizontal="left"/>
    </xf>
    <xf numFmtId="4" fontId="5" fillId="0" borderId="34" xfId="0" applyNumberFormat="1" applyFont="1" applyBorder="1" applyAlignment="1">
      <alignment horizontal="right"/>
    </xf>
    <xf numFmtId="4" fontId="4" fillId="0" borderId="52" xfId="0" applyNumberFormat="1" applyFont="1" applyBorder="1" applyAlignment="1">
      <alignment horizontal="right"/>
    </xf>
    <xf numFmtId="4" fontId="5" fillId="0" borderId="67" xfId="0" applyNumberFormat="1" applyFont="1" applyBorder="1" applyAlignment="1">
      <alignment/>
    </xf>
    <xf numFmtId="4" fontId="5" fillId="0" borderId="30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5" fillId="0" borderId="49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/>
    </xf>
    <xf numFmtId="4" fontId="4" fillId="0" borderId="68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4" fillId="0" borderId="66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4" fillId="0" borderId="63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4" fontId="5" fillId="0" borderId="20" xfId="0" applyNumberFormat="1" applyFont="1" applyBorder="1" applyAlignment="1">
      <alignment horizontal="right"/>
    </xf>
    <xf numFmtId="4" fontId="5" fillId="0" borderId="40" xfId="0" applyNumberFormat="1" applyFont="1" applyBorder="1" applyAlignment="1">
      <alignment horizontal="right"/>
    </xf>
    <xf numFmtId="4" fontId="5" fillId="0" borderId="43" xfId="0" applyNumberFormat="1" applyFont="1" applyBorder="1" applyAlignment="1">
      <alignment horizontal="right"/>
    </xf>
    <xf numFmtId="4" fontId="5" fillId="0" borderId="68" xfId="0" applyNumberFormat="1" applyFont="1" applyBorder="1" applyAlignment="1">
      <alignment horizontal="right"/>
    </xf>
    <xf numFmtId="0" fontId="29" fillId="28" borderId="58" xfId="41" applyBorder="1" applyAlignment="1">
      <alignment horizontal="center" wrapText="1"/>
    </xf>
    <xf numFmtId="0" fontId="29" fillId="28" borderId="0" xfId="41" applyBorder="1" applyAlignment="1">
      <alignment horizontal="center" wrapText="1"/>
    </xf>
    <xf numFmtId="0" fontId="29" fillId="28" borderId="43" xfId="4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" fontId="4" fillId="0" borderId="51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4" fontId="4" fillId="0" borderId="49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8" fillId="0" borderId="58" xfId="0" applyFont="1" applyBorder="1" applyAlignment="1">
      <alignment horizontal="center"/>
    </xf>
    <xf numFmtId="4" fontId="4" fillId="0" borderId="41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4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" fontId="5" fillId="0" borderId="47" xfId="0" applyNumberFormat="1" applyFont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/>
    </xf>
    <xf numFmtId="0" fontId="5" fillId="0" borderId="7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2"/>
  <sheetViews>
    <sheetView tabSelected="1" zoomScaleSheetLayoutView="100" zoomScalePageLayoutView="0" workbookViewId="0" topLeftCell="A2">
      <selection activeCell="C29" sqref="C29"/>
    </sheetView>
  </sheetViews>
  <sheetFormatPr defaultColWidth="9.140625" defaultRowHeight="12.75"/>
  <cols>
    <col min="1" max="1" width="7.421875" style="3" customWidth="1"/>
    <col min="2" max="2" width="10.28125" style="3" customWidth="1"/>
    <col min="3" max="3" width="49.28125" style="1" customWidth="1"/>
    <col min="4" max="4" width="21.8515625" style="1" customWidth="1"/>
    <col min="5" max="5" width="20.140625" style="1" customWidth="1"/>
    <col min="6" max="6" width="19.7109375" style="1" customWidth="1"/>
    <col min="7" max="7" width="26.28125" style="1" customWidth="1"/>
    <col min="8" max="8" width="20.140625" style="1" customWidth="1"/>
    <col min="9" max="9" width="14.28125" style="342" customWidth="1"/>
    <col min="10" max="47" width="9.140625" style="342" customWidth="1"/>
    <col min="48" max="16384" width="9.140625" style="1" customWidth="1"/>
  </cols>
  <sheetData>
    <row r="1" spans="1:7" ht="9" customHeight="1" hidden="1" thickBot="1">
      <c r="A1" s="32"/>
      <c r="B1" s="24"/>
      <c r="C1" s="33"/>
      <c r="D1" s="33"/>
      <c r="E1" s="33"/>
      <c r="F1" s="33"/>
      <c r="G1" s="34"/>
    </row>
    <row r="2" spans="1:47" s="352" customFormat="1" ht="34.5" customHeight="1">
      <c r="A2" s="347" t="s">
        <v>106</v>
      </c>
      <c r="B2" s="348"/>
      <c r="C2" s="348"/>
      <c r="D2" s="348"/>
      <c r="E2" s="348"/>
      <c r="F2" s="348"/>
      <c r="G2" s="349"/>
      <c r="H2" s="350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  <c r="AF2" s="351"/>
      <c r="AG2" s="351"/>
      <c r="AH2" s="351"/>
      <c r="AI2" s="351"/>
      <c r="AJ2" s="351"/>
      <c r="AK2" s="351"/>
      <c r="AL2" s="351"/>
      <c r="AM2" s="351"/>
      <c r="AN2" s="351"/>
      <c r="AO2" s="351"/>
      <c r="AP2" s="351"/>
      <c r="AQ2" s="351"/>
      <c r="AR2" s="351"/>
      <c r="AS2" s="351"/>
      <c r="AT2" s="351"/>
      <c r="AU2" s="351"/>
    </row>
    <row r="3" spans="1:8" ht="43.5" customHeight="1" thickBot="1">
      <c r="A3" s="307" t="s">
        <v>98</v>
      </c>
      <c r="B3" s="308"/>
      <c r="C3" s="308"/>
      <c r="D3" s="308"/>
      <c r="E3" s="308"/>
      <c r="F3" s="308"/>
      <c r="G3" s="309"/>
      <c r="H3" s="13"/>
    </row>
    <row r="4" spans="1:47" s="2" customFormat="1" ht="21.75" customHeight="1">
      <c r="A4" s="316" t="s">
        <v>0</v>
      </c>
      <c r="B4" s="332" t="s">
        <v>1</v>
      </c>
      <c r="C4" s="335">
        <v>5</v>
      </c>
      <c r="D4" s="340" t="s">
        <v>105</v>
      </c>
      <c r="E4" s="314" t="s">
        <v>103</v>
      </c>
      <c r="F4" s="338" t="s">
        <v>104</v>
      </c>
      <c r="G4" s="318" t="s">
        <v>19</v>
      </c>
      <c r="H4" s="27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  <c r="AG4" s="343"/>
      <c r="AH4" s="343"/>
      <c r="AI4" s="343"/>
      <c r="AJ4" s="343"/>
      <c r="AK4" s="343"/>
      <c r="AL4" s="343"/>
      <c r="AM4" s="343"/>
      <c r="AN4" s="343"/>
      <c r="AO4" s="343"/>
      <c r="AP4" s="343"/>
      <c r="AQ4" s="343"/>
      <c r="AR4" s="343"/>
      <c r="AS4" s="343"/>
      <c r="AT4" s="343"/>
      <c r="AU4" s="343"/>
    </row>
    <row r="5" spans="1:47" s="2" customFormat="1" ht="41.25" customHeight="1" thickBot="1">
      <c r="A5" s="317"/>
      <c r="B5" s="333"/>
      <c r="C5" s="336"/>
      <c r="D5" s="341"/>
      <c r="E5" s="315"/>
      <c r="F5" s="339"/>
      <c r="G5" s="319"/>
      <c r="H5" s="27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</row>
    <row r="6" spans="1:47" s="3" customFormat="1" ht="15.75" thickBot="1">
      <c r="A6" s="44">
        <v>1</v>
      </c>
      <c r="B6" s="115">
        <v>2</v>
      </c>
      <c r="C6" s="21">
        <v>3</v>
      </c>
      <c r="D6" s="37">
        <v>4</v>
      </c>
      <c r="E6" s="36">
        <v>5</v>
      </c>
      <c r="F6" s="21">
        <v>6</v>
      </c>
      <c r="G6" s="48">
        <v>7</v>
      </c>
      <c r="H6" s="28"/>
      <c r="I6" s="344"/>
      <c r="J6" s="344"/>
      <c r="K6" s="344"/>
      <c r="L6" s="344"/>
      <c r="M6" s="344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</row>
    <row r="7" spans="1:47" s="3" customFormat="1" ht="15.75">
      <c r="A7" s="116" t="s">
        <v>2</v>
      </c>
      <c r="B7" s="38"/>
      <c r="C7" s="39" t="s">
        <v>13</v>
      </c>
      <c r="D7" s="40">
        <f>D8+D9+D10+D11+D12+D13+D14+D15+D16+D26+D27+D28+D29</f>
        <v>90333000</v>
      </c>
      <c r="E7" s="40">
        <f>E16+E26</f>
        <v>12000000</v>
      </c>
      <c r="F7" s="40">
        <f>F8+F9+F10+F11+F12+F13+F14+F15+F16+F26+F27+F28+F29</f>
        <v>73132731.39</v>
      </c>
      <c r="G7" s="35">
        <f>G8+G9+G10+G11+G12+G14+G13+G15+G16+G26+G27+G28+G29</f>
        <v>5200268.610000003</v>
      </c>
      <c r="H7" s="28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</row>
    <row r="8" spans="1:47" s="3" customFormat="1" ht="15">
      <c r="A8" s="142"/>
      <c r="B8" s="17">
        <v>411</v>
      </c>
      <c r="C8" s="20" t="s">
        <v>14</v>
      </c>
      <c r="D8" s="9">
        <v>22164000</v>
      </c>
      <c r="E8" s="9"/>
      <c r="F8" s="26">
        <v>21611642.12</v>
      </c>
      <c r="G8" s="123">
        <f>D8-F8</f>
        <v>552357.879999999</v>
      </c>
      <c r="H8" s="28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</row>
    <row r="9" spans="1:47" s="3" customFormat="1" ht="15">
      <c r="A9" s="142"/>
      <c r="B9" s="17">
        <v>412</v>
      </c>
      <c r="C9" s="20" t="s">
        <v>15</v>
      </c>
      <c r="D9" s="9">
        <v>3967000</v>
      </c>
      <c r="E9" s="9"/>
      <c r="F9" s="26">
        <v>3868484.11</v>
      </c>
      <c r="G9" s="123">
        <f>D9-F9</f>
        <v>98515.89000000013</v>
      </c>
      <c r="H9" s="28"/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</row>
    <row r="10" spans="1:47" s="3" customFormat="1" ht="15">
      <c r="A10" s="142"/>
      <c r="B10" s="17">
        <v>413</v>
      </c>
      <c r="C10" s="20" t="s">
        <v>85</v>
      </c>
      <c r="D10" s="9">
        <v>61000</v>
      </c>
      <c r="E10" s="9"/>
      <c r="F10" s="26">
        <v>54208</v>
      </c>
      <c r="G10" s="123">
        <f>D10-F10</f>
        <v>6792</v>
      </c>
      <c r="H10" s="28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344"/>
      <c r="AS10" s="344"/>
      <c r="AT10" s="344"/>
      <c r="AU10" s="344"/>
    </row>
    <row r="11" spans="1:47" s="3" customFormat="1" ht="15">
      <c r="A11" s="142"/>
      <c r="B11" s="17">
        <v>414</v>
      </c>
      <c r="C11" s="20" t="s">
        <v>20</v>
      </c>
      <c r="D11" s="9">
        <v>100000</v>
      </c>
      <c r="E11" s="9"/>
      <c r="F11" s="26">
        <v>50000</v>
      </c>
      <c r="G11" s="123">
        <f>D11-F11</f>
        <v>50000</v>
      </c>
      <c r="H11" s="28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344"/>
      <c r="AS11" s="344"/>
      <c r="AT11" s="344"/>
      <c r="AU11" s="344"/>
    </row>
    <row r="12" spans="1:47" s="3" customFormat="1" ht="15">
      <c r="A12" s="142"/>
      <c r="B12" s="17">
        <v>415</v>
      </c>
      <c r="C12" s="20" t="s">
        <v>21</v>
      </c>
      <c r="D12" s="9">
        <v>500000</v>
      </c>
      <c r="E12" s="9"/>
      <c r="F12" s="26">
        <v>475154.17</v>
      </c>
      <c r="G12" s="123">
        <f>D12-F12</f>
        <v>24845.830000000016</v>
      </c>
      <c r="H12" s="28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344"/>
      <c r="AS12" s="344"/>
      <c r="AT12" s="344"/>
      <c r="AU12" s="344"/>
    </row>
    <row r="13" spans="1:47" s="3" customFormat="1" ht="15">
      <c r="A13" s="142"/>
      <c r="B13" s="17">
        <v>416</v>
      </c>
      <c r="C13" s="20" t="s">
        <v>86</v>
      </c>
      <c r="D13" s="9">
        <v>1000</v>
      </c>
      <c r="E13" s="9"/>
      <c r="F13" s="25"/>
      <c r="G13" s="123">
        <v>1000</v>
      </c>
      <c r="H13" s="28"/>
      <c r="I13" s="344"/>
      <c r="J13" s="344"/>
      <c r="K13" s="344"/>
      <c r="L13" s="344"/>
      <c r="M13" s="34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</row>
    <row r="14" spans="1:47" s="3" customFormat="1" ht="15">
      <c r="A14" s="142"/>
      <c r="B14" s="17">
        <v>421</v>
      </c>
      <c r="C14" s="20" t="s">
        <v>16</v>
      </c>
      <c r="D14" s="9">
        <v>1200000</v>
      </c>
      <c r="E14" s="9"/>
      <c r="F14" s="25">
        <v>1015617.74</v>
      </c>
      <c r="G14" s="123">
        <f>D14-F14</f>
        <v>184382.26</v>
      </c>
      <c r="H14" s="28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</row>
    <row r="15" spans="1:47" s="3" customFormat="1" ht="15">
      <c r="A15" s="142"/>
      <c r="B15" s="17">
        <v>422</v>
      </c>
      <c r="C15" s="20" t="s">
        <v>17</v>
      </c>
      <c r="D15" s="9">
        <v>2600000</v>
      </c>
      <c r="E15" s="9"/>
      <c r="F15" s="26">
        <v>1798218</v>
      </c>
      <c r="G15" s="123">
        <f>D15-F15</f>
        <v>801782</v>
      </c>
      <c r="H15" s="28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344"/>
      <c r="AS15" s="344"/>
      <c r="AT15" s="344"/>
      <c r="AU15" s="344"/>
    </row>
    <row r="16" spans="1:47" s="107" customFormat="1" ht="15.75">
      <c r="A16" s="103"/>
      <c r="B16" s="91">
        <v>423</v>
      </c>
      <c r="C16" s="92" t="s">
        <v>18</v>
      </c>
      <c r="D16" s="93">
        <f>D17+D18+D19+D20+D21+D22+D23+D24+D25</f>
        <v>55000000</v>
      </c>
      <c r="E16" s="93">
        <v>12000000</v>
      </c>
      <c r="F16" s="101">
        <f>F17+F18+F19+F20+F21+F22+F23+F24+F25</f>
        <v>39713777.41</v>
      </c>
      <c r="G16" s="100">
        <f>D16-E16-F16</f>
        <v>3286222.5900000036</v>
      </c>
      <c r="H16" s="106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5"/>
      <c r="AT16" s="345"/>
      <c r="AU16" s="345"/>
    </row>
    <row r="17" spans="1:47" s="107" customFormat="1" ht="15.75">
      <c r="A17" s="103"/>
      <c r="B17" s="91"/>
      <c r="C17" s="108" t="s">
        <v>88</v>
      </c>
      <c r="D17" s="9">
        <v>32000000</v>
      </c>
      <c r="E17" s="9">
        <v>11000000</v>
      </c>
      <c r="F17" s="26">
        <v>20882981.45</v>
      </c>
      <c r="G17" s="98">
        <f>D17-E17-F17</f>
        <v>117018.55000000075</v>
      </c>
      <c r="H17" s="106"/>
      <c r="I17" s="345"/>
      <c r="J17" s="345"/>
      <c r="K17" s="345"/>
      <c r="L17" s="345"/>
      <c r="M17" s="345"/>
      <c r="N17" s="345"/>
      <c r="O17" s="345"/>
      <c r="P17" s="345"/>
      <c r="Q17" s="345"/>
      <c r="R17" s="345"/>
      <c r="S17" s="345"/>
      <c r="T17" s="345"/>
      <c r="U17" s="345"/>
      <c r="V17" s="345"/>
      <c r="W17" s="345"/>
      <c r="X17" s="345"/>
      <c r="Y17" s="345"/>
      <c r="Z17" s="345"/>
      <c r="AA17" s="345"/>
      <c r="AB17" s="345"/>
      <c r="AC17" s="345"/>
      <c r="AD17" s="345"/>
      <c r="AE17" s="345"/>
      <c r="AF17" s="345"/>
      <c r="AG17" s="345"/>
      <c r="AH17" s="345"/>
      <c r="AI17" s="345"/>
      <c r="AJ17" s="345"/>
      <c r="AK17" s="345"/>
      <c r="AL17" s="345"/>
      <c r="AM17" s="345"/>
      <c r="AN17" s="345"/>
      <c r="AO17" s="345"/>
      <c r="AP17" s="345"/>
      <c r="AQ17" s="345"/>
      <c r="AR17" s="345"/>
      <c r="AS17" s="345"/>
      <c r="AT17" s="345"/>
      <c r="AU17" s="345"/>
    </row>
    <row r="18" spans="1:47" s="107" customFormat="1" ht="15.75">
      <c r="A18" s="103"/>
      <c r="B18" s="91"/>
      <c r="C18" s="108" t="s">
        <v>89</v>
      </c>
      <c r="D18" s="9">
        <v>300000</v>
      </c>
      <c r="E18" s="93"/>
      <c r="F18" s="26">
        <v>469200</v>
      </c>
      <c r="G18" s="98">
        <f aca="true" t="shared" si="0" ref="G18:G25">D18-F18</f>
        <v>-169200</v>
      </c>
      <c r="H18" s="106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</row>
    <row r="19" spans="1:47" s="107" customFormat="1" ht="15.75">
      <c r="A19" s="103"/>
      <c r="B19" s="91"/>
      <c r="C19" s="108" t="s">
        <v>90</v>
      </c>
      <c r="D19" s="9">
        <v>200000</v>
      </c>
      <c r="E19" s="93"/>
      <c r="F19" s="26">
        <v>91504</v>
      </c>
      <c r="G19" s="98">
        <f t="shared" si="0"/>
        <v>108496</v>
      </c>
      <c r="H19" s="106"/>
      <c r="I19" s="345"/>
      <c r="J19" s="345"/>
      <c r="K19" s="345"/>
      <c r="L19" s="345"/>
      <c r="M19" s="345"/>
      <c r="N19" s="345"/>
      <c r="O19" s="345"/>
      <c r="P19" s="345"/>
      <c r="Q19" s="345"/>
      <c r="R19" s="345"/>
      <c r="S19" s="345"/>
      <c r="T19" s="345"/>
      <c r="U19" s="345"/>
      <c r="V19" s="345"/>
      <c r="W19" s="345"/>
      <c r="X19" s="345"/>
      <c r="Y19" s="345"/>
      <c r="Z19" s="345"/>
      <c r="AA19" s="345"/>
      <c r="AB19" s="345"/>
      <c r="AC19" s="345"/>
      <c r="AD19" s="345"/>
      <c r="AE19" s="345"/>
      <c r="AF19" s="345"/>
      <c r="AG19" s="345"/>
      <c r="AH19" s="345"/>
      <c r="AI19" s="345"/>
      <c r="AJ19" s="345"/>
      <c r="AK19" s="345"/>
      <c r="AL19" s="345"/>
      <c r="AM19" s="345"/>
      <c r="AN19" s="345"/>
      <c r="AO19" s="345"/>
      <c r="AP19" s="345"/>
      <c r="AQ19" s="345"/>
      <c r="AR19" s="345"/>
      <c r="AS19" s="345"/>
      <c r="AT19" s="345"/>
      <c r="AU19" s="345"/>
    </row>
    <row r="20" spans="1:47" s="107" customFormat="1" ht="15.75">
      <c r="A20" s="103"/>
      <c r="B20" s="91"/>
      <c r="C20" s="108" t="s">
        <v>91</v>
      </c>
      <c r="D20" s="9">
        <v>6900000</v>
      </c>
      <c r="E20" s="93"/>
      <c r="F20" s="26">
        <v>5283030.92</v>
      </c>
      <c r="G20" s="98">
        <f t="shared" si="0"/>
        <v>1616969.08</v>
      </c>
      <c r="H20" s="106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345"/>
      <c r="AN20" s="345"/>
      <c r="AO20" s="345"/>
      <c r="AP20" s="345"/>
      <c r="AQ20" s="345"/>
      <c r="AR20" s="345"/>
      <c r="AS20" s="345"/>
      <c r="AT20" s="345"/>
      <c r="AU20" s="345"/>
    </row>
    <row r="21" spans="1:47" s="107" customFormat="1" ht="15.75">
      <c r="A21" s="103"/>
      <c r="B21" s="91"/>
      <c r="C21" s="108" t="s">
        <v>92</v>
      </c>
      <c r="D21" s="9">
        <v>1000000</v>
      </c>
      <c r="E21" s="93"/>
      <c r="F21" s="26">
        <v>612429.6</v>
      </c>
      <c r="G21" s="98">
        <f t="shared" si="0"/>
        <v>387570.4</v>
      </c>
      <c r="H21" s="106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5"/>
      <c r="AO21" s="345"/>
      <c r="AP21" s="345"/>
      <c r="AQ21" s="345"/>
      <c r="AR21" s="345"/>
      <c r="AS21" s="345"/>
      <c r="AT21" s="345"/>
      <c r="AU21" s="345"/>
    </row>
    <row r="22" spans="1:47" s="107" customFormat="1" ht="15.75">
      <c r="A22" s="103"/>
      <c r="B22" s="91"/>
      <c r="C22" s="108" t="s">
        <v>94</v>
      </c>
      <c r="D22" s="9">
        <v>11979363.03</v>
      </c>
      <c r="E22" s="9">
        <v>1000000</v>
      </c>
      <c r="F22" s="26">
        <v>10748315.77</v>
      </c>
      <c r="G22" s="98">
        <f>D22-E22-F22</f>
        <v>231047.25999999978</v>
      </c>
      <c r="H22" s="106"/>
      <c r="I22" s="345"/>
      <c r="J22" s="345"/>
      <c r="K22" s="345"/>
      <c r="L22" s="345"/>
      <c r="M22" s="345"/>
      <c r="N22" s="345"/>
      <c r="O22" s="345"/>
      <c r="P22" s="345"/>
      <c r="Q22" s="345"/>
      <c r="R22" s="345"/>
      <c r="S22" s="345"/>
      <c r="T22" s="345"/>
      <c r="U22" s="345"/>
      <c r="V22" s="345"/>
      <c r="W22" s="345"/>
      <c r="X22" s="345"/>
      <c r="Y22" s="345"/>
      <c r="Z22" s="345"/>
      <c r="AA22" s="345"/>
      <c r="AB22" s="345"/>
      <c r="AC22" s="345"/>
      <c r="AD22" s="345"/>
      <c r="AE22" s="345"/>
      <c r="AF22" s="345"/>
      <c r="AG22" s="345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</row>
    <row r="23" spans="1:47" s="107" customFormat="1" ht="15.75">
      <c r="A23" s="103"/>
      <c r="B23" s="91"/>
      <c r="C23" s="108" t="s">
        <v>95</v>
      </c>
      <c r="D23" s="9">
        <v>1000000</v>
      </c>
      <c r="E23" s="93"/>
      <c r="F23" s="26">
        <v>496158</v>
      </c>
      <c r="G23" s="98">
        <f t="shared" si="0"/>
        <v>503842</v>
      </c>
      <c r="H23" s="10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5"/>
      <c r="AJ23" s="345"/>
      <c r="AK23" s="345"/>
      <c r="AL23" s="345"/>
      <c r="AM23" s="345"/>
      <c r="AN23" s="345"/>
      <c r="AO23" s="345"/>
      <c r="AP23" s="345"/>
      <c r="AQ23" s="345"/>
      <c r="AR23" s="345"/>
      <c r="AS23" s="345"/>
      <c r="AT23" s="345"/>
      <c r="AU23" s="345"/>
    </row>
    <row r="24" spans="1:47" s="107" customFormat="1" ht="15.75">
      <c r="A24" s="103"/>
      <c r="B24" s="91"/>
      <c r="C24" s="108" t="s">
        <v>96</v>
      </c>
      <c r="D24" s="9">
        <v>600000</v>
      </c>
      <c r="E24" s="93"/>
      <c r="F24" s="26">
        <v>109520.7</v>
      </c>
      <c r="G24" s="98">
        <f t="shared" si="0"/>
        <v>490479.3</v>
      </c>
      <c r="H24" s="106"/>
      <c r="I24" s="345"/>
      <c r="J24" s="345"/>
      <c r="K24" s="345"/>
      <c r="L24" s="345"/>
      <c r="M24" s="345"/>
      <c r="N24" s="345"/>
      <c r="O24" s="345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5"/>
      <c r="AB24" s="345"/>
      <c r="AC24" s="345"/>
      <c r="AD24" s="345"/>
      <c r="AE24" s="345"/>
      <c r="AF24" s="345"/>
      <c r="AG24" s="345"/>
      <c r="AH24" s="345"/>
      <c r="AI24" s="345"/>
      <c r="AJ24" s="345"/>
      <c r="AK24" s="345"/>
      <c r="AL24" s="345"/>
      <c r="AM24" s="345"/>
      <c r="AN24" s="345"/>
      <c r="AO24" s="345"/>
      <c r="AP24" s="345"/>
      <c r="AQ24" s="345"/>
      <c r="AR24" s="345"/>
      <c r="AS24" s="345"/>
      <c r="AT24" s="345"/>
      <c r="AU24" s="345"/>
    </row>
    <row r="25" spans="1:47" s="107" customFormat="1" ht="15.75">
      <c r="A25" s="103"/>
      <c r="B25" s="91"/>
      <c r="C25" s="108" t="s">
        <v>93</v>
      </c>
      <c r="D25" s="9">
        <v>1020636.97</v>
      </c>
      <c r="E25" s="93"/>
      <c r="F25" s="26">
        <v>1020636.97</v>
      </c>
      <c r="G25" s="98">
        <f t="shared" si="0"/>
        <v>0</v>
      </c>
      <c r="H25" s="106"/>
      <c r="I25" s="345"/>
      <c r="J25" s="345"/>
      <c r="K25" s="345"/>
      <c r="L25" s="345"/>
      <c r="M25" s="345"/>
      <c r="N25" s="345"/>
      <c r="O25" s="345"/>
      <c r="P25" s="345"/>
      <c r="Q25" s="345"/>
      <c r="R25" s="345"/>
      <c r="S25" s="345"/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5"/>
      <c r="AF25" s="345"/>
      <c r="AG25" s="345"/>
      <c r="AH25" s="345"/>
      <c r="AI25" s="345"/>
      <c r="AJ25" s="345"/>
      <c r="AK25" s="345"/>
      <c r="AL25" s="345"/>
      <c r="AM25" s="345"/>
      <c r="AN25" s="345"/>
      <c r="AO25" s="345"/>
      <c r="AP25" s="345"/>
      <c r="AQ25" s="345"/>
      <c r="AR25" s="345"/>
      <c r="AS25" s="345"/>
      <c r="AT25" s="345"/>
      <c r="AU25" s="345"/>
    </row>
    <row r="26" spans="1:47" s="107" customFormat="1" ht="15.75">
      <c r="A26" s="103"/>
      <c r="B26" s="91">
        <v>424</v>
      </c>
      <c r="C26" s="92" t="s">
        <v>29</v>
      </c>
      <c r="D26" s="93">
        <v>540000</v>
      </c>
      <c r="E26" s="93"/>
      <c r="F26" s="101">
        <v>448331</v>
      </c>
      <c r="G26" s="100">
        <f>D26-E26-F26</f>
        <v>91669</v>
      </c>
      <c r="H26" s="106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5"/>
      <c r="AF26" s="345"/>
      <c r="AG26" s="345"/>
      <c r="AH26" s="345"/>
      <c r="AI26" s="345"/>
      <c r="AJ26" s="345"/>
      <c r="AK26" s="345"/>
      <c r="AL26" s="345"/>
      <c r="AM26" s="345"/>
      <c r="AN26" s="345"/>
      <c r="AO26" s="345"/>
      <c r="AP26" s="345"/>
      <c r="AQ26" s="345"/>
      <c r="AR26" s="345"/>
      <c r="AS26" s="345"/>
      <c r="AT26" s="345"/>
      <c r="AU26" s="345"/>
    </row>
    <row r="27" spans="1:47" s="3" customFormat="1" ht="15">
      <c r="A27" s="142"/>
      <c r="B27" s="17">
        <v>425</v>
      </c>
      <c r="C27" s="20" t="s">
        <v>3</v>
      </c>
      <c r="D27" s="9">
        <v>100000</v>
      </c>
      <c r="E27" s="9"/>
      <c r="F27" s="26">
        <v>24690</v>
      </c>
      <c r="G27" s="123">
        <f>D27-F27</f>
        <v>75310</v>
      </c>
      <c r="H27" s="28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</row>
    <row r="28" spans="1:47" s="3" customFormat="1" ht="15">
      <c r="A28" s="142"/>
      <c r="B28" s="17">
        <v>426</v>
      </c>
      <c r="C28" s="20" t="s">
        <v>4</v>
      </c>
      <c r="D28" s="9">
        <v>3500000</v>
      </c>
      <c r="E28" s="9"/>
      <c r="F28" s="26">
        <v>3477130.44</v>
      </c>
      <c r="G28" s="56">
        <f>D28-F28</f>
        <v>22869.560000000056</v>
      </c>
      <c r="H28" s="28"/>
      <c r="I28" s="344"/>
      <c r="J28" s="344"/>
      <c r="K28" s="344"/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</row>
    <row r="29" spans="1:47" s="3" customFormat="1" ht="15">
      <c r="A29" s="142"/>
      <c r="B29" s="17">
        <v>512</v>
      </c>
      <c r="C29" s="20" t="s">
        <v>5</v>
      </c>
      <c r="D29" s="9">
        <v>600000</v>
      </c>
      <c r="E29" s="9"/>
      <c r="F29" s="26">
        <v>595478.4</v>
      </c>
      <c r="G29" s="123">
        <f>D29-F29</f>
        <v>4521.599999999977</v>
      </c>
      <c r="H29" s="28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</row>
    <row r="30" spans="1:47" s="3" customFormat="1" ht="15">
      <c r="A30" s="142"/>
      <c r="B30" s="17"/>
      <c r="C30" s="20"/>
      <c r="D30" s="9"/>
      <c r="E30" s="9"/>
      <c r="F30" s="26"/>
      <c r="G30" s="123"/>
      <c r="H30" s="28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/>
      <c r="AG30" s="344"/>
      <c r="AH30" s="344"/>
      <c r="AI30" s="344"/>
      <c r="AJ30" s="344"/>
      <c r="AK30" s="344"/>
      <c r="AL30" s="344"/>
      <c r="AM30" s="344"/>
      <c r="AN30" s="344"/>
      <c r="AO30" s="344"/>
      <c r="AP30" s="344"/>
      <c r="AQ30" s="344"/>
      <c r="AR30" s="344"/>
      <c r="AS30" s="344"/>
      <c r="AT30" s="344"/>
      <c r="AU30" s="344"/>
    </row>
    <row r="31" spans="1:47" s="115" customFormat="1" ht="16.5" thickBot="1">
      <c r="A31" s="23"/>
      <c r="B31" s="110"/>
      <c r="C31" s="111"/>
      <c r="D31" s="112"/>
      <c r="E31" s="94"/>
      <c r="F31" s="113"/>
      <c r="G31" s="114"/>
      <c r="I31" s="344"/>
      <c r="J31" s="344"/>
      <c r="K31" s="344"/>
      <c r="L31" s="344"/>
      <c r="M31" s="344"/>
      <c r="N31" s="344"/>
      <c r="O31" s="344"/>
      <c r="P31" s="344"/>
      <c r="Q31" s="344"/>
      <c r="R31" s="344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  <c r="AC31" s="344"/>
      <c r="AD31" s="344"/>
      <c r="AE31" s="344"/>
      <c r="AF31" s="344"/>
      <c r="AG31" s="344"/>
      <c r="AH31" s="344"/>
      <c r="AI31" s="344"/>
      <c r="AJ31" s="344"/>
      <c r="AK31" s="344"/>
      <c r="AL31" s="344"/>
      <c r="AM31" s="344"/>
      <c r="AN31" s="344"/>
      <c r="AO31" s="344"/>
      <c r="AP31" s="344"/>
      <c r="AQ31" s="344"/>
      <c r="AR31" s="344"/>
      <c r="AS31" s="344"/>
      <c r="AT31" s="344"/>
      <c r="AU31" s="344"/>
    </row>
    <row r="32" spans="1:47" s="3" customFormat="1" ht="15.75">
      <c r="A32" s="278"/>
      <c r="B32" s="279"/>
      <c r="C32" s="280"/>
      <c r="D32" s="281"/>
      <c r="E32" s="282"/>
      <c r="F32" s="283"/>
      <c r="G32" s="284"/>
      <c r="H32" s="28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4"/>
      <c r="AD32" s="344"/>
      <c r="AE32" s="344"/>
      <c r="AF32" s="344"/>
      <c r="AG32" s="344"/>
      <c r="AH32" s="344"/>
      <c r="AI32" s="344"/>
      <c r="AJ32" s="344"/>
      <c r="AK32" s="344"/>
      <c r="AL32" s="344"/>
      <c r="AM32" s="344"/>
      <c r="AN32" s="344"/>
      <c r="AO32" s="344"/>
      <c r="AP32" s="344"/>
      <c r="AQ32" s="344"/>
      <c r="AR32" s="344"/>
      <c r="AS32" s="344"/>
      <c r="AT32" s="344"/>
      <c r="AU32" s="344"/>
    </row>
    <row r="33" spans="1:47" s="149" customFormat="1" ht="15.75">
      <c r="A33" s="142"/>
      <c r="B33" s="135">
        <v>454</v>
      </c>
      <c r="C33" s="155" t="s">
        <v>97</v>
      </c>
      <c r="D33" s="93">
        <v>40000000</v>
      </c>
      <c r="E33" s="9"/>
      <c r="F33" s="101">
        <v>40000000</v>
      </c>
      <c r="G33" s="100">
        <f>D33-F33</f>
        <v>0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  <c r="AC33" s="344"/>
      <c r="AD33" s="344"/>
      <c r="AE33" s="344"/>
      <c r="AF33" s="344"/>
      <c r="AG33" s="344"/>
      <c r="AH33" s="344"/>
      <c r="AI33" s="344"/>
      <c r="AJ33" s="344"/>
      <c r="AK33" s="344"/>
      <c r="AL33" s="344"/>
      <c r="AM33" s="344"/>
      <c r="AN33" s="344"/>
      <c r="AO33" s="344"/>
      <c r="AP33" s="344"/>
      <c r="AQ33" s="344"/>
      <c r="AR33" s="344"/>
      <c r="AS33" s="344"/>
      <c r="AT33" s="344"/>
      <c r="AU33" s="344"/>
    </row>
    <row r="34" spans="1:47" s="3" customFormat="1" ht="15.75">
      <c r="A34" s="142"/>
      <c r="B34" s="135"/>
      <c r="C34" s="156"/>
      <c r="D34" s="147"/>
      <c r="E34" s="120"/>
      <c r="F34" s="148"/>
      <c r="G34" s="100"/>
      <c r="H34" s="28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  <c r="AC34" s="344"/>
      <c r="AD34" s="344"/>
      <c r="AE34" s="344"/>
      <c r="AF34" s="344"/>
      <c r="AG34" s="344"/>
      <c r="AH34" s="344"/>
      <c r="AI34" s="344"/>
      <c r="AJ34" s="344"/>
      <c r="AK34" s="344"/>
      <c r="AL34" s="344"/>
      <c r="AM34" s="344"/>
      <c r="AN34" s="344"/>
      <c r="AO34" s="344"/>
      <c r="AP34" s="344"/>
      <c r="AQ34" s="344"/>
      <c r="AR34" s="344"/>
      <c r="AS34" s="344"/>
      <c r="AT34" s="344"/>
      <c r="AU34" s="344"/>
    </row>
    <row r="35" spans="1:47" s="3" customFormat="1" ht="15.75">
      <c r="A35" s="142"/>
      <c r="B35" s="135"/>
      <c r="C35" s="157"/>
      <c r="D35" s="93"/>
      <c r="E35" s="144"/>
      <c r="F35" s="101"/>
      <c r="G35" s="117"/>
      <c r="H35" s="28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</row>
    <row r="36" spans="1:47" s="3" customFormat="1" ht="16.5" thickBot="1">
      <c r="A36" s="142"/>
      <c r="B36" s="135"/>
      <c r="C36" s="157"/>
      <c r="D36" s="151"/>
      <c r="E36" s="144"/>
      <c r="F36" s="152"/>
      <c r="G36" s="153"/>
      <c r="H36" s="28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  <c r="AK36" s="344"/>
      <c r="AL36" s="344"/>
      <c r="AM36" s="344"/>
      <c r="AN36" s="344"/>
      <c r="AO36" s="344"/>
      <c r="AP36" s="344"/>
      <c r="AQ36" s="344"/>
      <c r="AR36" s="344"/>
      <c r="AS36" s="344"/>
      <c r="AT36" s="344"/>
      <c r="AU36" s="344"/>
    </row>
    <row r="37" spans="1:47" s="115" customFormat="1" ht="16.5" thickBot="1">
      <c r="A37" s="142"/>
      <c r="B37" s="135"/>
      <c r="C37" s="158"/>
      <c r="D37" s="105"/>
      <c r="E37" s="25"/>
      <c r="F37" s="101"/>
      <c r="G37" s="154"/>
      <c r="I37" s="344"/>
      <c r="J37" s="344"/>
      <c r="K37" s="344"/>
      <c r="L37" s="344"/>
      <c r="M37" s="344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</row>
    <row r="38" spans="1:47" s="3" customFormat="1" ht="15">
      <c r="A38" s="142"/>
      <c r="B38" s="140"/>
      <c r="C38" s="159"/>
      <c r="D38" s="121"/>
      <c r="E38" s="139"/>
      <c r="F38" s="49"/>
      <c r="G38" s="109"/>
      <c r="H38" s="28"/>
      <c r="I38" s="344"/>
      <c r="J38" s="344"/>
      <c r="K38" s="344"/>
      <c r="L38" s="344"/>
      <c r="M38" s="344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</row>
    <row r="39" spans="1:8" ht="15.75">
      <c r="A39" s="103" t="s">
        <v>6</v>
      </c>
      <c r="B39" s="135">
        <v>463</v>
      </c>
      <c r="C39" s="41" t="s">
        <v>12</v>
      </c>
      <c r="D39" s="65">
        <f>D41+D112</f>
        <v>226030000</v>
      </c>
      <c r="E39" s="85"/>
      <c r="F39" s="70">
        <f>F41+F112</f>
        <v>224718738.32999998</v>
      </c>
      <c r="G39" s="71">
        <f>G41+G112</f>
        <v>1311261.6700000167</v>
      </c>
      <c r="H39" s="13"/>
    </row>
    <row r="40" spans="1:8" ht="15">
      <c r="A40" s="142"/>
      <c r="B40" s="140"/>
      <c r="C40" s="13" t="s">
        <v>7</v>
      </c>
      <c r="D40" s="42"/>
      <c r="E40" s="42"/>
      <c r="F40" s="46"/>
      <c r="G40" s="19"/>
      <c r="H40" s="13"/>
    </row>
    <row r="41" spans="1:8" ht="15" customHeight="1">
      <c r="A41" s="142"/>
      <c r="B41" s="140">
        <v>463222</v>
      </c>
      <c r="C41" s="13" t="s">
        <v>28</v>
      </c>
      <c r="D41" s="43">
        <f>D43+D79+D102</f>
        <v>223329667</v>
      </c>
      <c r="E41" s="43">
        <f>E43+E79+E102</f>
        <v>0</v>
      </c>
      <c r="F41" s="47">
        <f>F43+F79+F102</f>
        <v>222080840.32999998</v>
      </c>
      <c r="G41" s="141">
        <f>D41-E41-F41</f>
        <v>1248826.6700000167</v>
      </c>
      <c r="H41" s="13"/>
    </row>
    <row r="42" spans="1:8" ht="15" hidden="1">
      <c r="A42" s="142"/>
      <c r="B42" s="140"/>
      <c r="C42" s="13"/>
      <c r="D42" s="42"/>
      <c r="E42" s="42"/>
      <c r="F42" s="68"/>
      <c r="G42" s="19"/>
      <c r="H42" s="13"/>
    </row>
    <row r="43" spans="1:8" ht="15.75" customHeight="1">
      <c r="A43" s="142"/>
      <c r="B43" s="140"/>
      <c r="C43" s="62" t="s">
        <v>22</v>
      </c>
      <c r="D43" s="16">
        <f>D48+D49+D50+D51+D52+D53+D54+D55+D56+D57+D58+D59+D60+D61+D62+D63+D64+D65+D66+D75+D76</f>
        <v>103405250</v>
      </c>
      <c r="E43" s="14">
        <f>E48+E49+E50+E51+E52+E53+E54+E55+E56+E57+E58+E59+E60+E61+E62+E63+E64+E65+E66+E75+E76</f>
        <v>0</v>
      </c>
      <c r="F43" s="16">
        <f>F48+F49+F50+F51+F52+F53+F54+F55+F56+F57+F58+F59+F60+F61+F62+F63+F64+F65+F66+F75+F76</f>
        <v>102515238.41</v>
      </c>
      <c r="G43" s="69">
        <f>G48+G49+G50+G51+G52+G53+G54+G55+G56+G57+G58+G59+G60+G61+G62+G63+G64+G65+G66+G75+G76</f>
        <v>890011.5899999996</v>
      </c>
      <c r="H43" s="13"/>
    </row>
    <row r="44" spans="1:8" ht="15" customHeight="1" hidden="1">
      <c r="A44" s="142"/>
      <c r="B44" s="140"/>
      <c r="C44" s="11"/>
      <c r="D44" s="310"/>
      <c r="E44" s="337"/>
      <c r="F44" s="310"/>
      <c r="G44" s="303"/>
      <c r="H44" s="13"/>
    </row>
    <row r="45" spans="1:8" ht="15" customHeight="1" hidden="1">
      <c r="A45" s="142"/>
      <c r="B45" s="140"/>
      <c r="C45" s="5"/>
      <c r="D45" s="311"/>
      <c r="E45" s="337"/>
      <c r="F45" s="311"/>
      <c r="G45" s="303"/>
      <c r="H45" s="13"/>
    </row>
    <row r="46" spans="1:8" ht="15" customHeight="1" hidden="1">
      <c r="A46" s="142"/>
      <c r="B46" s="140"/>
      <c r="C46" s="5"/>
      <c r="D46" s="311"/>
      <c r="E46" s="337"/>
      <c r="F46" s="311"/>
      <c r="G46" s="303"/>
      <c r="H46" s="13"/>
    </row>
    <row r="47" spans="1:8" ht="15" customHeight="1" hidden="1">
      <c r="A47" s="142"/>
      <c r="B47" s="140"/>
      <c r="C47" s="6"/>
      <c r="D47" s="312"/>
      <c r="E47" s="337"/>
      <c r="F47" s="312"/>
      <c r="G47" s="304"/>
      <c r="H47" s="13"/>
    </row>
    <row r="48" spans="1:49" ht="15" customHeight="1">
      <c r="A48" s="142"/>
      <c r="B48" s="140"/>
      <c r="C48" s="7" t="s">
        <v>35</v>
      </c>
      <c r="D48" s="9">
        <v>7000000</v>
      </c>
      <c r="E48" s="8"/>
      <c r="F48" s="25">
        <v>7000000</v>
      </c>
      <c r="G48" s="18">
        <f>D48-E48-F48</f>
        <v>0</v>
      </c>
      <c r="H48" s="13"/>
      <c r="AV48" s="13"/>
      <c r="AW48" s="13"/>
    </row>
    <row r="49" spans="1:49" ht="15" customHeight="1">
      <c r="A49" s="142"/>
      <c r="B49" s="140"/>
      <c r="C49" s="7" t="s">
        <v>34</v>
      </c>
      <c r="D49" s="9">
        <v>3000000</v>
      </c>
      <c r="E49" s="8"/>
      <c r="F49" s="25">
        <v>3000000</v>
      </c>
      <c r="G49" s="18">
        <f>D49-E49-F49</f>
        <v>0</v>
      </c>
      <c r="H49" s="13"/>
      <c r="AV49" s="13"/>
      <c r="AW49" s="13"/>
    </row>
    <row r="50" spans="1:49" ht="15.75" customHeight="1">
      <c r="A50" s="142"/>
      <c r="B50" s="140"/>
      <c r="C50" s="7" t="s">
        <v>83</v>
      </c>
      <c r="D50" s="9">
        <v>2000000</v>
      </c>
      <c r="E50" s="8"/>
      <c r="F50" s="25">
        <v>2000000</v>
      </c>
      <c r="G50" s="123">
        <f aca="true" t="shared" si="1" ref="G50:G66">D50-F50</f>
        <v>0</v>
      </c>
      <c r="H50" s="13"/>
      <c r="AV50" s="13"/>
      <c r="AW50" s="13"/>
    </row>
    <row r="51" spans="1:49" ht="15" customHeight="1">
      <c r="A51" s="142"/>
      <c r="B51" s="140"/>
      <c r="C51" s="7" t="s">
        <v>36</v>
      </c>
      <c r="D51" s="9">
        <v>4000000</v>
      </c>
      <c r="E51" s="8"/>
      <c r="F51" s="25">
        <v>4000000</v>
      </c>
      <c r="G51" s="123">
        <f t="shared" si="1"/>
        <v>0</v>
      </c>
      <c r="H51" s="13"/>
      <c r="AV51" s="13"/>
      <c r="AW51" s="13"/>
    </row>
    <row r="52" spans="1:49" ht="15">
      <c r="A52" s="142"/>
      <c r="B52" s="140"/>
      <c r="C52" s="7" t="s">
        <v>37</v>
      </c>
      <c r="D52" s="9">
        <v>6605250</v>
      </c>
      <c r="E52" s="22"/>
      <c r="F52" s="30">
        <v>6605250</v>
      </c>
      <c r="G52" s="123">
        <f>D52-E52-F52</f>
        <v>0</v>
      </c>
      <c r="H52" s="13"/>
      <c r="AV52" s="13"/>
      <c r="AW52" s="13"/>
    </row>
    <row r="53" spans="1:49" ht="15">
      <c r="A53" s="142"/>
      <c r="B53" s="140"/>
      <c r="C53" s="7" t="s">
        <v>38</v>
      </c>
      <c r="D53" s="9">
        <v>2000000</v>
      </c>
      <c r="E53" s="8"/>
      <c r="F53" s="30">
        <v>2000000</v>
      </c>
      <c r="G53" s="123">
        <f t="shared" si="1"/>
        <v>0</v>
      </c>
      <c r="H53" s="13"/>
      <c r="AV53" s="13"/>
      <c r="AW53" s="13"/>
    </row>
    <row r="54" spans="1:8" ht="15">
      <c r="A54" s="142"/>
      <c r="B54" s="140"/>
      <c r="C54" s="54" t="s">
        <v>39</v>
      </c>
      <c r="D54" s="9">
        <v>2000000</v>
      </c>
      <c r="E54" s="8"/>
      <c r="F54" s="25">
        <v>2000000</v>
      </c>
      <c r="G54" s="56">
        <f t="shared" si="1"/>
        <v>0</v>
      </c>
      <c r="H54" s="13"/>
    </row>
    <row r="55" spans="1:47" s="61" customFormat="1" ht="15">
      <c r="A55" s="142"/>
      <c r="B55" s="140"/>
      <c r="C55" s="86" t="s">
        <v>40</v>
      </c>
      <c r="D55" s="121">
        <v>6000000</v>
      </c>
      <c r="E55" s="8"/>
      <c r="F55" s="25">
        <v>6000000</v>
      </c>
      <c r="G55" s="56">
        <f t="shared" si="1"/>
        <v>0</v>
      </c>
      <c r="H55" s="13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2"/>
      <c r="AD55" s="342"/>
      <c r="AE55" s="342"/>
      <c r="AF55" s="342"/>
      <c r="AG55" s="342"/>
      <c r="AH55" s="342"/>
      <c r="AI55" s="342"/>
      <c r="AJ55" s="342"/>
      <c r="AK55" s="342"/>
      <c r="AL55" s="342"/>
      <c r="AM55" s="342"/>
      <c r="AN55" s="342"/>
      <c r="AO55" s="342"/>
      <c r="AP55" s="342"/>
      <c r="AQ55" s="342"/>
      <c r="AR55" s="342"/>
      <c r="AS55" s="342"/>
      <c r="AT55" s="342"/>
      <c r="AU55" s="342"/>
    </row>
    <row r="56" spans="1:8" ht="15">
      <c r="A56" s="142"/>
      <c r="B56" s="140"/>
      <c r="C56" s="6" t="s">
        <v>41</v>
      </c>
      <c r="D56" s="29">
        <v>3000000</v>
      </c>
      <c r="E56" s="31"/>
      <c r="F56" s="29">
        <v>3000000</v>
      </c>
      <c r="G56" s="56">
        <f t="shared" si="1"/>
        <v>0</v>
      </c>
      <c r="H56" s="13"/>
    </row>
    <row r="57" spans="1:8" ht="15">
      <c r="A57" s="142"/>
      <c r="B57" s="140"/>
      <c r="C57" s="7" t="s">
        <v>42</v>
      </c>
      <c r="D57" s="25">
        <v>5000000</v>
      </c>
      <c r="E57" s="25"/>
      <c r="F57" s="25">
        <v>5000000</v>
      </c>
      <c r="G57" s="56">
        <f t="shared" si="1"/>
        <v>0</v>
      </c>
      <c r="H57" s="13"/>
    </row>
    <row r="58" spans="1:47" s="61" customFormat="1" ht="15">
      <c r="A58" s="142"/>
      <c r="B58" s="140"/>
      <c r="C58" s="7" t="s">
        <v>43</v>
      </c>
      <c r="D58" s="8">
        <v>8000000</v>
      </c>
      <c r="E58" s="8"/>
      <c r="F58" s="9">
        <v>8000000.03</v>
      </c>
      <c r="G58" s="45">
        <f t="shared" si="1"/>
        <v>-0.03000000026077032</v>
      </c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2"/>
      <c r="AN58" s="342"/>
      <c r="AO58" s="342"/>
      <c r="AP58" s="342"/>
      <c r="AQ58" s="342"/>
      <c r="AR58" s="342"/>
      <c r="AS58" s="342"/>
      <c r="AT58" s="342"/>
      <c r="AU58" s="342"/>
    </row>
    <row r="59" spans="1:47" s="15" customFormat="1" ht="15.75" thickBot="1">
      <c r="A59" s="142"/>
      <c r="B59" s="140"/>
      <c r="C59" s="6" t="s">
        <v>44</v>
      </c>
      <c r="D59" s="118">
        <v>2000000</v>
      </c>
      <c r="E59" s="10"/>
      <c r="F59" s="121">
        <v>2000000</v>
      </c>
      <c r="G59" s="123">
        <f>D59-E59-F59</f>
        <v>0</v>
      </c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  <c r="AK59" s="342"/>
      <c r="AL59" s="342"/>
      <c r="AM59" s="342"/>
      <c r="AN59" s="342"/>
      <c r="AO59" s="342"/>
      <c r="AP59" s="342"/>
      <c r="AQ59" s="342"/>
      <c r="AR59" s="342"/>
      <c r="AS59" s="342"/>
      <c r="AT59" s="342"/>
      <c r="AU59" s="342"/>
    </row>
    <row r="60" spans="1:47" s="13" customFormat="1" ht="15.75">
      <c r="A60" s="270"/>
      <c r="B60" s="140"/>
      <c r="C60" s="79" t="s">
        <v>45</v>
      </c>
      <c r="D60" s="74">
        <v>2000000</v>
      </c>
      <c r="E60" s="10"/>
      <c r="F60" s="143">
        <v>2000000</v>
      </c>
      <c r="G60" s="123">
        <f>D60-E60-F60</f>
        <v>0</v>
      </c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  <c r="AK60" s="342"/>
      <c r="AL60" s="342"/>
      <c r="AM60" s="342"/>
      <c r="AN60" s="342"/>
      <c r="AO60" s="342"/>
      <c r="AP60" s="342"/>
      <c r="AQ60" s="342"/>
      <c r="AR60" s="342"/>
      <c r="AS60" s="342"/>
      <c r="AT60" s="342"/>
      <c r="AU60" s="342"/>
    </row>
    <row r="61" spans="1:8" ht="15">
      <c r="A61" s="142"/>
      <c r="B61" s="140"/>
      <c r="C61" s="5" t="s">
        <v>46</v>
      </c>
      <c r="D61" s="74">
        <v>2000000</v>
      </c>
      <c r="E61" s="10"/>
      <c r="F61" s="55">
        <v>2000000</v>
      </c>
      <c r="G61" s="123">
        <f>D61-E61-F61</f>
        <v>0</v>
      </c>
      <c r="H61" s="13"/>
    </row>
    <row r="62" spans="1:8" ht="15.75">
      <c r="A62" s="142"/>
      <c r="B62" s="140"/>
      <c r="C62" s="95" t="s">
        <v>47</v>
      </c>
      <c r="D62" s="64">
        <v>4000000</v>
      </c>
      <c r="E62" s="14"/>
      <c r="F62" s="59">
        <v>4000000</v>
      </c>
      <c r="G62" s="66">
        <f t="shared" si="1"/>
        <v>0</v>
      </c>
      <c r="H62" s="13"/>
    </row>
    <row r="63" spans="1:8" ht="15.75">
      <c r="A63" s="142"/>
      <c r="B63" s="140"/>
      <c r="C63" s="95" t="s">
        <v>48</v>
      </c>
      <c r="D63" s="64">
        <v>10000000</v>
      </c>
      <c r="E63" s="14"/>
      <c r="F63" s="59">
        <v>10000000</v>
      </c>
      <c r="G63" s="66">
        <f t="shared" si="1"/>
        <v>0</v>
      </c>
      <c r="H63" s="13"/>
    </row>
    <row r="64" spans="1:8" ht="15" customHeight="1">
      <c r="A64" s="142"/>
      <c r="B64" s="140"/>
      <c r="C64" s="86" t="s">
        <v>49</v>
      </c>
      <c r="D64" s="87">
        <v>11000000</v>
      </c>
      <c r="E64" s="8"/>
      <c r="F64" s="25">
        <v>11000000</v>
      </c>
      <c r="G64" s="123">
        <f>D64-E64-F64</f>
        <v>0</v>
      </c>
      <c r="H64" s="13"/>
    </row>
    <row r="65" spans="1:47" s="15" customFormat="1" ht="15" customHeight="1" thickBot="1">
      <c r="A65" s="23"/>
      <c r="B65" s="21"/>
      <c r="C65" s="161" t="s">
        <v>50</v>
      </c>
      <c r="D65" s="162">
        <v>2000000</v>
      </c>
      <c r="E65" s="145"/>
      <c r="F65" s="150">
        <v>1909987.55</v>
      </c>
      <c r="G65" s="160">
        <f t="shared" si="1"/>
        <v>90012.44999999995</v>
      </c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</row>
    <row r="66" spans="1:47" s="15" customFormat="1" ht="17.25" customHeight="1" thickBot="1">
      <c r="A66" s="32"/>
      <c r="B66" s="247"/>
      <c r="C66" s="165" t="s">
        <v>51</v>
      </c>
      <c r="D66" s="294">
        <v>2000000</v>
      </c>
      <c r="E66" s="163"/>
      <c r="F66" s="164">
        <v>2000000.83</v>
      </c>
      <c r="G66" s="285">
        <f t="shared" si="1"/>
        <v>-0.8300000000745058</v>
      </c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  <c r="Y66" s="342"/>
      <c r="Z66" s="342"/>
      <c r="AA66" s="342"/>
      <c r="AB66" s="342"/>
      <c r="AC66" s="342"/>
      <c r="AD66" s="342"/>
      <c r="AE66" s="342"/>
      <c r="AF66" s="342"/>
      <c r="AG66" s="342"/>
      <c r="AH66" s="342"/>
      <c r="AI66" s="342"/>
      <c r="AJ66" s="342"/>
      <c r="AK66" s="342"/>
      <c r="AL66" s="342"/>
      <c r="AM66" s="342"/>
      <c r="AN66" s="342"/>
      <c r="AO66" s="342"/>
      <c r="AP66" s="342"/>
      <c r="AQ66" s="342"/>
      <c r="AR66" s="342"/>
      <c r="AS66" s="342"/>
      <c r="AT66" s="342"/>
      <c r="AU66" s="342"/>
    </row>
    <row r="67" spans="1:8" ht="0.75" customHeight="1">
      <c r="A67" s="301"/>
      <c r="B67" s="300"/>
      <c r="C67" s="297"/>
      <c r="D67" s="295"/>
      <c r="E67" s="311"/>
      <c r="F67" s="303"/>
      <c r="G67" s="305"/>
      <c r="H67" s="13"/>
    </row>
    <row r="68" spans="1:8" ht="19.5" customHeight="1" hidden="1">
      <c r="A68" s="301"/>
      <c r="B68" s="300"/>
      <c r="C68" s="298"/>
      <c r="D68" s="296"/>
      <c r="E68" s="313"/>
      <c r="F68" s="334"/>
      <c r="G68" s="306"/>
      <c r="H68" s="13"/>
    </row>
    <row r="69" spans="1:8" ht="15" customHeight="1" hidden="1">
      <c r="A69" s="263"/>
      <c r="B69" s="44"/>
      <c r="C69" s="6"/>
      <c r="D69" s="121"/>
      <c r="E69" s="121"/>
      <c r="F69" s="98"/>
      <c r="G69" s="286"/>
      <c r="H69" s="13"/>
    </row>
    <row r="70" spans="1:8" ht="14.25" customHeight="1" hidden="1">
      <c r="A70" s="263"/>
      <c r="B70" s="44"/>
      <c r="C70" s="7"/>
      <c r="D70" s="121"/>
      <c r="E70" s="121"/>
      <c r="F70" s="98"/>
      <c r="G70" s="286"/>
      <c r="H70" s="13"/>
    </row>
    <row r="71" spans="1:8" ht="13.5" customHeight="1" hidden="1">
      <c r="A71" s="263"/>
      <c r="B71" s="44"/>
      <c r="C71" s="11"/>
      <c r="D71" s="120"/>
      <c r="E71" s="120"/>
      <c r="F71" s="109"/>
      <c r="G71" s="286"/>
      <c r="H71" s="13"/>
    </row>
    <row r="72" spans="1:8" ht="13.5" customHeight="1" hidden="1">
      <c r="A72" s="263"/>
      <c r="B72" s="44"/>
      <c r="C72" s="7"/>
      <c r="D72" s="9"/>
      <c r="E72" s="9"/>
      <c r="F72" s="18"/>
      <c r="G72" s="286"/>
      <c r="H72" s="13"/>
    </row>
    <row r="73" spans="1:8" ht="14.25" customHeight="1" hidden="1">
      <c r="A73" s="263"/>
      <c r="B73" s="44"/>
      <c r="C73" s="7"/>
      <c r="D73" s="9"/>
      <c r="E73" s="9"/>
      <c r="F73" s="18"/>
      <c r="G73" s="286"/>
      <c r="H73" s="13"/>
    </row>
    <row r="74" spans="1:8" ht="14.25" customHeight="1" hidden="1">
      <c r="A74" s="263"/>
      <c r="B74" s="44"/>
      <c r="C74" s="7"/>
      <c r="D74" s="9"/>
      <c r="E74" s="12"/>
      <c r="F74" s="290"/>
      <c r="G74" s="126"/>
      <c r="H74" s="13"/>
    </row>
    <row r="75" spans="1:8" ht="18" customHeight="1">
      <c r="A75" s="263"/>
      <c r="B75" s="44"/>
      <c r="C75" s="7" t="s">
        <v>52</v>
      </c>
      <c r="D75" s="8">
        <v>4000000</v>
      </c>
      <c r="E75" s="90"/>
      <c r="F75" s="268">
        <v>4000000</v>
      </c>
      <c r="G75" s="124">
        <f>D75-F75</f>
        <v>0</v>
      </c>
      <c r="H75" s="13"/>
    </row>
    <row r="76" spans="1:8" ht="18" customHeight="1">
      <c r="A76" s="263"/>
      <c r="B76" s="44"/>
      <c r="C76" s="7" t="s">
        <v>84</v>
      </c>
      <c r="D76" s="323">
        <v>15800000</v>
      </c>
      <c r="E76" s="330"/>
      <c r="F76" s="327">
        <v>15000000</v>
      </c>
      <c r="G76" s="320">
        <f>D76-E76-F76</f>
        <v>800000</v>
      </c>
      <c r="H76" s="13"/>
    </row>
    <row r="77" spans="1:8" ht="13.5" customHeight="1" hidden="1">
      <c r="A77" s="263"/>
      <c r="B77" s="44"/>
      <c r="C77" s="80"/>
      <c r="D77" s="324"/>
      <c r="E77" s="295"/>
      <c r="F77" s="328"/>
      <c r="G77" s="321"/>
      <c r="H77" s="13"/>
    </row>
    <row r="78" spans="1:8" ht="9.75" customHeight="1" hidden="1">
      <c r="A78" s="263"/>
      <c r="B78" s="44"/>
      <c r="C78" s="81"/>
      <c r="D78" s="325"/>
      <c r="E78" s="331"/>
      <c r="F78" s="329"/>
      <c r="G78" s="322"/>
      <c r="H78" s="13"/>
    </row>
    <row r="79" spans="1:8" ht="18.75" customHeight="1">
      <c r="A79" s="263"/>
      <c r="B79" s="44"/>
      <c r="C79" s="96" t="s">
        <v>10</v>
      </c>
      <c r="D79" s="97">
        <f>D81+D82+D83+D84+D86+D87+D88+D89+D91+D93+D95+D96+D97+D98+D100+D101</f>
        <v>91065883</v>
      </c>
      <c r="E79" s="97">
        <f>E84+E91+E95</f>
        <v>0</v>
      </c>
      <c r="F79" s="99">
        <f>F81+F82+F83+F84+F86+F87+F88+F89+F91+F93+F95+F96+F97+F98+F100+F101</f>
        <v>90707067.92</v>
      </c>
      <c r="G79" s="129">
        <f>D79-E79-F79</f>
        <v>358815.0799999982</v>
      </c>
      <c r="H79" s="13"/>
    </row>
    <row r="80" spans="1:8" ht="7.5" customHeight="1" hidden="1">
      <c r="A80" s="263"/>
      <c r="B80" s="44"/>
      <c r="C80" s="6"/>
      <c r="D80" s="50"/>
      <c r="E80" s="50"/>
      <c r="F80" s="134"/>
      <c r="G80" s="125"/>
      <c r="H80" s="13"/>
    </row>
    <row r="81" spans="1:8" ht="17.25" customHeight="1">
      <c r="A81" s="263"/>
      <c r="B81" s="44"/>
      <c r="C81" s="6" t="s">
        <v>55</v>
      </c>
      <c r="D81" s="50">
        <v>10000000</v>
      </c>
      <c r="E81" s="50"/>
      <c r="F81" s="134">
        <v>10000000</v>
      </c>
      <c r="G81" s="125">
        <f>D81-F81</f>
        <v>0</v>
      </c>
      <c r="H81" s="13"/>
    </row>
    <row r="82" spans="1:8" ht="16.5" customHeight="1">
      <c r="A82" s="263"/>
      <c r="B82" s="44"/>
      <c r="C82" s="6" t="s">
        <v>77</v>
      </c>
      <c r="D82" s="50">
        <v>9665000</v>
      </c>
      <c r="E82" s="50"/>
      <c r="F82" s="134">
        <v>9665000</v>
      </c>
      <c r="G82" s="125">
        <f>D82-F82</f>
        <v>0</v>
      </c>
      <c r="H82" s="13"/>
    </row>
    <row r="83" spans="1:8" ht="18" customHeight="1">
      <c r="A83" s="263"/>
      <c r="B83" s="44"/>
      <c r="C83" s="7" t="s">
        <v>56</v>
      </c>
      <c r="D83" s="50">
        <v>13100883</v>
      </c>
      <c r="E83" s="50"/>
      <c r="F83" s="134">
        <v>13100883</v>
      </c>
      <c r="G83" s="125">
        <f>D83-F83</f>
        <v>0</v>
      </c>
      <c r="H83" s="13"/>
    </row>
    <row r="84" spans="1:8" ht="15.75" customHeight="1">
      <c r="A84" s="263"/>
      <c r="B84" s="44"/>
      <c r="C84" s="6" t="s">
        <v>57</v>
      </c>
      <c r="D84" s="49">
        <v>1500000</v>
      </c>
      <c r="E84" s="50"/>
      <c r="F84" s="134">
        <v>1500000</v>
      </c>
      <c r="G84" s="125">
        <f>D84-E84-F84</f>
        <v>0</v>
      </c>
      <c r="H84" s="13"/>
    </row>
    <row r="85" spans="1:8" ht="7.5" customHeight="1" hidden="1">
      <c r="A85" s="263"/>
      <c r="B85" s="44"/>
      <c r="C85" s="6"/>
      <c r="D85" s="49"/>
      <c r="E85" s="49"/>
      <c r="F85" s="291"/>
      <c r="G85" s="287"/>
      <c r="H85" s="13"/>
    </row>
    <row r="86" spans="1:8" ht="18.75" customHeight="1">
      <c r="A86" s="263"/>
      <c r="B86" s="44"/>
      <c r="C86" s="53" t="s">
        <v>58</v>
      </c>
      <c r="D86" s="57">
        <v>3000000</v>
      </c>
      <c r="E86" s="8"/>
      <c r="F86" s="18">
        <v>2668303.11</v>
      </c>
      <c r="G86" s="124">
        <f>D86-F86</f>
        <v>331696.89000000013</v>
      </c>
      <c r="H86" s="13"/>
    </row>
    <row r="87" spans="1:8" ht="15">
      <c r="A87" s="263"/>
      <c r="B87" s="44"/>
      <c r="C87" s="11" t="s">
        <v>59</v>
      </c>
      <c r="D87" s="4">
        <v>3500000</v>
      </c>
      <c r="E87" s="4"/>
      <c r="F87" s="109">
        <v>3500000</v>
      </c>
      <c r="G87" s="124">
        <f>D87-F87</f>
        <v>0</v>
      </c>
      <c r="H87" s="13"/>
    </row>
    <row r="88" spans="1:8" ht="15">
      <c r="A88" s="263"/>
      <c r="B88" s="44"/>
      <c r="C88" s="11" t="s">
        <v>60</v>
      </c>
      <c r="D88" s="262">
        <v>8000000</v>
      </c>
      <c r="E88" s="50"/>
      <c r="F88" s="18">
        <v>8000000</v>
      </c>
      <c r="G88" s="124">
        <f>D88-F88</f>
        <v>0</v>
      </c>
      <c r="H88" s="13"/>
    </row>
    <row r="89" spans="1:47" s="15" customFormat="1" ht="15.75" customHeight="1" thickBot="1">
      <c r="A89" s="263"/>
      <c r="B89" s="44"/>
      <c r="C89" s="266" t="s">
        <v>78</v>
      </c>
      <c r="D89" s="88"/>
      <c r="E89" s="261"/>
      <c r="F89" s="18"/>
      <c r="G89" s="288">
        <f>D89-F89</f>
        <v>0</v>
      </c>
      <c r="H89" s="13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</row>
    <row r="90" spans="1:8" ht="19.5" customHeight="1" hidden="1">
      <c r="A90" s="263"/>
      <c r="B90" s="44"/>
      <c r="C90" s="5"/>
      <c r="D90" s="60"/>
      <c r="E90" s="4"/>
      <c r="F90" s="122"/>
      <c r="G90" s="268"/>
      <c r="H90" s="13"/>
    </row>
    <row r="91" spans="1:8" ht="14.25" customHeight="1">
      <c r="A91" s="263"/>
      <c r="B91" s="44"/>
      <c r="C91" s="130" t="s">
        <v>61</v>
      </c>
      <c r="D91" s="131">
        <v>10800000</v>
      </c>
      <c r="E91" s="132"/>
      <c r="F91" s="133">
        <v>10790000</v>
      </c>
      <c r="G91" s="136">
        <f>D91-E91-F91</f>
        <v>10000</v>
      </c>
      <c r="H91" s="13"/>
    </row>
    <row r="92" spans="1:8" ht="15.75" customHeight="1" hidden="1">
      <c r="A92" s="263"/>
      <c r="B92" s="44"/>
      <c r="C92" s="82"/>
      <c r="D92" s="50"/>
      <c r="E92" s="50"/>
      <c r="F92" s="134"/>
      <c r="G92" s="125"/>
      <c r="H92" s="13"/>
    </row>
    <row r="93" spans="1:8" ht="15" customHeight="1">
      <c r="A93" s="263"/>
      <c r="B93" s="44"/>
      <c r="C93" s="54" t="s">
        <v>76</v>
      </c>
      <c r="D93" s="78">
        <v>7500000</v>
      </c>
      <c r="E93" s="50"/>
      <c r="F93" s="134">
        <v>7500000</v>
      </c>
      <c r="G93" s="125">
        <f>D93-F93</f>
        <v>0</v>
      </c>
      <c r="H93" s="13"/>
    </row>
    <row r="94" spans="1:8" ht="1.5" customHeight="1" hidden="1">
      <c r="A94" s="263"/>
      <c r="B94" s="44"/>
      <c r="C94" s="76"/>
      <c r="D94" s="121"/>
      <c r="E94" s="121"/>
      <c r="F94" s="18"/>
      <c r="G94" s="124"/>
      <c r="H94" s="13"/>
    </row>
    <row r="95" spans="1:8" ht="15" customHeight="1">
      <c r="A95" s="263"/>
      <c r="B95" s="44"/>
      <c r="C95" s="58" t="s">
        <v>62</v>
      </c>
      <c r="D95" s="120">
        <v>12800000</v>
      </c>
      <c r="E95" s="120"/>
      <c r="F95" s="109">
        <v>12800000</v>
      </c>
      <c r="G95" s="124">
        <f>D95-E95-F95</f>
        <v>0</v>
      </c>
      <c r="H95" s="13"/>
    </row>
    <row r="96" spans="1:8" ht="18" customHeight="1">
      <c r="A96" s="263"/>
      <c r="B96" s="44"/>
      <c r="C96" s="58" t="s">
        <v>63</v>
      </c>
      <c r="D96" s="52">
        <v>3000000</v>
      </c>
      <c r="E96" s="50"/>
      <c r="F96" s="56">
        <v>2982881.81</v>
      </c>
      <c r="G96" s="124">
        <f>D96-F96</f>
        <v>17118.189999999944</v>
      </c>
      <c r="H96" s="13"/>
    </row>
    <row r="97" spans="1:47" s="15" customFormat="1" ht="16.5" customHeight="1" thickBot="1">
      <c r="A97" s="263"/>
      <c r="B97" s="44"/>
      <c r="C97" s="83" t="s">
        <v>65</v>
      </c>
      <c r="D97" s="50">
        <v>3000000</v>
      </c>
      <c r="E97" s="50"/>
      <c r="F97" s="134">
        <v>3000000</v>
      </c>
      <c r="G97" s="125">
        <f>D97-F97</f>
        <v>0</v>
      </c>
      <c r="H97" s="13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  <c r="AP97" s="342"/>
      <c r="AQ97" s="342"/>
      <c r="AR97" s="342"/>
      <c r="AS97" s="342"/>
      <c r="AT97" s="342"/>
      <c r="AU97" s="342"/>
    </row>
    <row r="98" spans="1:8" ht="15" customHeight="1">
      <c r="A98" s="263"/>
      <c r="B98" s="44"/>
      <c r="C98" s="7" t="s">
        <v>64</v>
      </c>
      <c r="D98" s="67"/>
      <c r="E98" s="63"/>
      <c r="F98" s="56"/>
      <c r="G98" s="127">
        <f>D98-F98</f>
        <v>0</v>
      </c>
      <c r="H98" s="13"/>
    </row>
    <row r="99" spans="1:8" ht="18" customHeight="1" hidden="1">
      <c r="A99" s="263"/>
      <c r="B99" s="44"/>
      <c r="C99" s="7"/>
      <c r="D99" s="8"/>
      <c r="E99" s="8"/>
      <c r="F99" s="18"/>
      <c r="G99" s="124"/>
      <c r="H99" s="13"/>
    </row>
    <row r="100" spans="1:8" ht="15">
      <c r="A100" s="302"/>
      <c r="B100" s="300"/>
      <c r="C100" s="79" t="s">
        <v>66</v>
      </c>
      <c r="D100" s="88">
        <v>3800000</v>
      </c>
      <c r="E100" s="25"/>
      <c r="F100" s="109">
        <v>3800000</v>
      </c>
      <c r="G100" s="124">
        <f>D100-F100</f>
        <v>0</v>
      </c>
      <c r="H100" s="13"/>
    </row>
    <row r="101" spans="1:8" ht="15.75" customHeight="1">
      <c r="A101" s="302"/>
      <c r="B101" s="300"/>
      <c r="C101" s="95" t="s">
        <v>102</v>
      </c>
      <c r="D101" s="251">
        <v>1400000</v>
      </c>
      <c r="E101" s="253"/>
      <c r="F101" s="89">
        <v>1400000</v>
      </c>
      <c r="G101" s="128">
        <f>D101-F101</f>
        <v>0</v>
      </c>
      <c r="H101" s="13"/>
    </row>
    <row r="102" spans="1:47" s="61" customFormat="1" ht="15" customHeight="1">
      <c r="A102" s="263"/>
      <c r="B102" s="44"/>
      <c r="C102" s="267" t="s">
        <v>25</v>
      </c>
      <c r="D102" s="252">
        <f>D103+D104+D106+D107+D108+D109</f>
        <v>28858534</v>
      </c>
      <c r="E102" s="254">
        <f>E103+E104+E106+E107+E108+E109</f>
        <v>0</v>
      </c>
      <c r="F102" s="99">
        <f>F103+F104+F106+F107+F108+F109</f>
        <v>28858534</v>
      </c>
      <c r="G102" s="129">
        <f>G104+G105+G106+G107+G108+G109</f>
        <v>0</v>
      </c>
      <c r="H102" s="13"/>
      <c r="I102" s="342"/>
      <c r="J102" s="342"/>
      <c r="K102" s="342"/>
      <c r="L102" s="342"/>
      <c r="M102" s="342"/>
      <c r="N102" s="342"/>
      <c r="O102" s="342"/>
      <c r="P102" s="342"/>
      <c r="Q102" s="342"/>
      <c r="R102" s="342"/>
      <c r="S102" s="342"/>
      <c r="T102" s="342"/>
      <c r="U102" s="342"/>
      <c r="V102" s="342"/>
      <c r="W102" s="342"/>
      <c r="X102" s="342"/>
      <c r="Y102" s="342"/>
      <c r="Z102" s="342"/>
      <c r="AA102" s="342"/>
      <c r="AB102" s="342"/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</row>
    <row r="103" spans="1:8" ht="15">
      <c r="A103" s="193"/>
      <c r="B103" s="248"/>
      <c r="C103" s="255" t="s">
        <v>75</v>
      </c>
      <c r="D103" s="231">
        <v>505000</v>
      </c>
      <c r="E103" s="258"/>
      <c r="F103" s="260">
        <v>505000</v>
      </c>
      <c r="G103" s="243">
        <f>D103-F103</f>
        <v>0</v>
      </c>
      <c r="H103" s="13"/>
    </row>
    <row r="104" spans="1:47" s="77" customFormat="1" ht="16.5" thickBot="1">
      <c r="A104" s="264"/>
      <c r="B104" s="249"/>
      <c r="C104" s="266" t="s">
        <v>74</v>
      </c>
      <c r="D104" s="256">
        <v>961570</v>
      </c>
      <c r="E104" s="259"/>
      <c r="F104" s="271">
        <v>961570</v>
      </c>
      <c r="G104" s="289">
        <f>D104-F104</f>
        <v>0</v>
      </c>
      <c r="H104" s="13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  <c r="W104" s="342"/>
      <c r="X104" s="342"/>
      <c r="Y104" s="342"/>
      <c r="Z104" s="342"/>
      <c r="AA104" s="342"/>
      <c r="AB104" s="342"/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</row>
    <row r="105" spans="1:8" ht="1.5" customHeight="1" hidden="1">
      <c r="A105" s="263"/>
      <c r="B105" s="44"/>
      <c r="C105" s="5"/>
      <c r="D105" s="120"/>
      <c r="E105" s="120"/>
      <c r="F105" s="109"/>
      <c r="G105" s="84"/>
      <c r="H105" s="13"/>
    </row>
    <row r="106" spans="1:8" ht="15.75">
      <c r="A106" s="263"/>
      <c r="B106" s="44"/>
      <c r="C106" s="79" t="s">
        <v>70</v>
      </c>
      <c r="D106" s="74">
        <v>8171964</v>
      </c>
      <c r="E106" s="75"/>
      <c r="F106" s="123">
        <v>8171964</v>
      </c>
      <c r="G106" s="124">
        <f>D106-F106</f>
        <v>0</v>
      </c>
      <c r="H106" s="13"/>
    </row>
    <row r="107" spans="1:8" ht="15.75">
      <c r="A107" s="263"/>
      <c r="B107" s="44"/>
      <c r="C107" s="72" t="s">
        <v>71</v>
      </c>
      <c r="D107" s="74">
        <v>2750000</v>
      </c>
      <c r="E107" s="63"/>
      <c r="F107" s="122">
        <v>2750000</v>
      </c>
      <c r="G107" s="137">
        <f>D107-F107</f>
        <v>0</v>
      </c>
      <c r="H107" s="13"/>
    </row>
    <row r="108" spans="1:8" ht="15.75">
      <c r="A108" s="264"/>
      <c r="B108" s="249"/>
      <c r="C108" s="53" t="s">
        <v>72</v>
      </c>
      <c r="D108" s="104">
        <v>2500000</v>
      </c>
      <c r="E108" s="73"/>
      <c r="F108" s="89">
        <v>2500000</v>
      </c>
      <c r="G108" s="138">
        <f>D108-F108</f>
        <v>0</v>
      </c>
      <c r="H108" s="13"/>
    </row>
    <row r="109" spans="1:48" s="51" customFormat="1" ht="15" customHeight="1">
      <c r="A109" s="263"/>
      <c r="B109" s="44"/>
      <c r="C109" s="53" t="s">
        <v>73</v>
      </c>
      <c r="D109" s="119">
        <v>13970000</v>
      </c>
      <c r="E109" s="8"/>
      <c r="F109" s="56">
        <v>13970000</v>
      </c>
      <c r="G109" s="137">
        <f>D109-E109-F109</f>
        <v>0</v>
      </c>
      <c r="H109" s="13"/>
      <c r="I109" s="342"/>
      <c r="J109" s="342"/>
      <c r="K109" s="342"/>
      <c r="L109" s="342"/>
      <c r="M109" s="342"/>
      <c r="N109" s="342"/>
      <c r="O109" s="342"/>
      <c r="P109" s="342"/>
      <c r="Q109" s="342"/>
      <c r="R109" s="342"/>
      <c r="S109" s="342"/>
      <c r="T109" s="342"/>
      <c r="U109" s="342"/>
      <c r="V109" s="342"/>
      <c r="W109" s="342"/>
      <c r="X109" s="342"/>
      <c r="Y109" s="342"/>
      <c r="Z109" s="342"/>
      <c r="AA109" s="342"/>
      <c r="AB109" s="342"/>
      <c r="AC109" s="342"/>
      <c r="AD109" s="342"/>
      <c r="AE109" s="342"/>
      <c r="AF109" s="342"/>
      <c r="AG109" s="342"/>
      <c r="AH109" s="342"/>
      <c r="AI109" s="342"/>
      <c r="AJ109" s="342"/>
      <c r="AK109" s="342"/>
      <c r="AL109" s="342"/>
      <c r="AM109" s="342"/>
      <c r="AN109" s="342"/>
      <c r="AO109" s="342"/>
      <c r="AP109" s="342"/>
      <c r="AQ109" s="342"/>
      <c r="AR109" s="342"/>
      <c r="AS109" s="342"/>
      <c r="AT109" s="342"/>
      <c r="AU109" s="342"/>
      <c r="AV109" s="7"/>
    </row>
    <row r="110" spans="1:47" s="77" customFormat="1" ht="16.5" thickBot="1">
      <c r="A110" s="265"/>
      <c r="B110" s="250"/>
      <c r="C110" s="246"/>
      <c r="D110" s="102"/>
      <c r="E110" s="166"/>
      <c r="F110" s="167"/>
      <c r="G110" s="257"/>
      <c r="H110" s="13"/>
      <c r="I110" s="342"/>
      <c r="J110" s="342"/>
      <c r="K110" s="342"/>
      <c r="L110" s="342"/>
      <c r="M110" s="342"/>
      <c r="N110" s="342"/>
      <c r="O110" s="342"/>
      <c r="P110" s="342"/>
      <c r="Q110" s="342"/>
      <c r="R110" s="342"/>
      <c r="S110" s="342"/>
      <c r="T110" s="342"/>
      <c r="U110" s="342"/>
      <c r="V110" s="342"/>
      <c r="W110" s="342"/>
      <c r="X110" s="342"/>
      <c r="Y110" s="342"/>
      <c r="Z110" s="342"/>
      <c r="AA110" s="342"/>
      <c r="AB110" s="342"/>
      <c r="AC110" s="342"/>
      <c r="AD110" s="342"/>
      <c r="AE110" s="342"/>
      <c r="AF110" s="342"/>
      <c r="AG110" s="342"/>
      <c r="AH110" s="342"/>
      <c r="AI110" s="342"/>
      <c r="AJ110" s="342"/>
      <c r="AK110" s="342"/>
      <c r="AL110" s="342"/>
      <c r="AM110" s="342"/>
      <c r="AN110" s="342"/>
      <c r="AO110" s="342"/>
      <c r="AP110" s="342"/>
      <c r="AQ110" s="342"/>
      <c r="AR110" s="342"/>
      <c r="AS110" s="342"/>
      <c r="AT110" s="342"/>
      <c r="AU110" s="342"/>
    </row>
    <row r="111" spans="1:8" ht="15">
      <c r="A111" s="193"/>
      <c r="B111" s="214"/>
      <c r="C111" s="209"/>
      <c r="D111" s="210"/>
      <c r="E111" s="211"/>
      <c r="F111" s="212"/>
      <c r="G111" s="213"/>
      <c r="H111" s="13"/>
    </row>
    <row r="112" spans="1:8" ht="15.75">
      <c r="A112" s="192"/>
      <c r="B112" s="214">
        <v>463</v>
      </c>
      <c r="C112" s="215" t="s">
        <v>53</v>
      </c>
      <c r="D112" s="216">
        <v>2700333</v>
      </c>
      <c r="E112" s="217"/>
      <c r="F112" s="198">
        <v>2637898</v>
      </c>
      <c r="G112" s="218">
        <f>D112-F112</f>
        <v>62435</v>
      </c>
      <c r="H112" s="13"/>
    </row>
    <row r="113" spans="1:8" ht="15.75">
      <c r="A113" s="192"/>
      <c r="B113" s="214"/>
      <c r="C113" s="219" t="s">
        <v>54</v>
      </c>
      <c r="D113" s="217">
        <v>2700333</v>
      </c>
      <c r="E113" s="217"/>
      <c r="F113" s="203">
        <v>2637898</v>
      </c>
      <c r="G113" s="220">
        <f>D113-F113</f>
        <v>62435</v>
      </c>
      <c r="H113" s="13"/>
    </row>
    <row r="114" spans="1:8" ht="9.75" customHeight="1">
      <c r="A114" s="192"/>
      <c r="B114" s="214"/>
      <c r="C114" s="221"/>
      <c r="D114" s="222"/>
      <c r="E114" s="223"/>
      <c r="F114" s="224"/>
      <c r="G114" s="225"/>
      <c r="H114" s="13"/>
    </row>
    <row r="115" spans="1:8" ht="15.75">
      <c r="A115" s="192" t="s">
        <v>8</v>
      </c>
      <c r="B115" s="226">
        <v>472</v>
      </c>
      <c r="C115" s="227" t="s">
        <v>26</v>
      </c>
      <c r="D115" s="228">
        <f>D116+D117+D118+D119+D120+D121+D122</f>
        <v>30000000</v>
      </c>
      <c r="E115" s="228"/>
      <c r="F115" s="198">
        <f>F116+F117+F118+F119+F120+F121+F122</f>
        <v>28627859</v>
      </c>
      <c r="G115" s="218">
        <f>G116+G117+G118+G119+G120+G121+G122</f>
        <v>1372141</v>
      </c>
      <c r="H115" s="13"/>
    </row>
    <row r="116" spans="1:8" ht="15">
      <c r="A116" s="193"/>
      <c r="B116" s="214"/>
      <c r="C116" s="221" t="s">
        <v>30</v>
      </c>
      <c r="D116" s="217">
        <v>13988000</v>
      </c>
      <c r="E116" s="217"/>
      <c r="F116" s="203">
        <v>13932000</v>
      </c>
      <c r="G116" s="220">
        <f aca="true" t="shared" si="2" ref="G116:G122">D116-F116</f>
        <v>56000</v>
      </c>
      <c r="H116" s="13"/>
    </row>
    <row r="117" spans="1:8" ht="15.75">
      <c r="A117" s="192"/>
      <c r="B117" s="214"/>
      <c r="C117" s="229" t="s">
        <v>31</v>
      </c>
      <c r="D117" s="217">
        <v>9086239</v>
      </c>
      <c r="E117" s="217"/>
      <c r="F117" s="203">
        <v>8535543</v>
      </c>
      <c r="G117" s="220">
        <f t="shared" si="2"/>
        <v>550696</v>
      </c>
      <c r="H117" s="13"/>
    </row>
    <row r="118" spans="1:8" ht="15.75">
      <c r="A118" s="192"/>
      <c r="B118" s="214"/>
      <c r="C118" s="230" t="s">
        <v>80</v>
      </c>
      <c r="D118" s="231">
        <v>1550411</v>
      </c>
      <c r="E118" s="231"/>
      <c r="F118" s="203">
        <v>891000</v>
      </c>
      <c r="G118" s="220">
        <f t="shared" si="2"/>
        <v>659411</v>
      </c>
      <c r="H118" s="13"/>
    </row>
    <row r="119" spans="1:8" ht="15">
      <c r="A119" s="193"/>
      <c r="B119" s="214"/>
      <c r="C119" s="232" t="s">
        <v>81</v>
      </c>
      <c r="D119" s="233">
        <v>279790</v>
      </c>
      <c r="E119" s="233"/>
      <c r="F119" s="203">
        <v>279790</v>
      </c>
      <c r="G119" s="220">
        <f t="shared" si="2"/>
        <v>0</v>
      </c>
      <c r="H119" s="13"/>
    </row>
    <row r="120" spans="1:8" ht="15">
      <c r="A120" s="193"/>
      <c r="B120" s="214"/>
      <c r="C120" s="221" t="s">
        <v>87</v>
      </c>
      <c r="D120" s="217">
        <v>3800000</v>
      </c>
      <c r="E120" s="217"/>
      <c r="F120" s="203">
        <v>3727726</v>
      </c>
      <c r="G120" s="220">
        <f t="shared" si="2"/>
        <v>72274</v>
      </c>
      <c r="H120" s="13"/>
    </row>
    <row r="121" spans="1:8" ht="15">
      <c r="A121" s="193"/>
      <c r="B121" s="214"/>
      <c r="C121" s="221" t="s">
        <v>33</v>
      </c>
      <c r="D121" s="217">
        <v>1000000</v>
      </c>
      <c r="E121" s="217"/>
      <c r="F121" s="203">
        <v>966240</v>
      </c>
      <c r="G121" s="234">
        <f t="shared" si="2"/>
        <v>33760</v>
      </c>
      <c r="H121" s="13"/>
    </row>
    <row r="122" spans="1:8" ht="15.75">
      <c r="A122" s="192"/>
      <c r="B122" s="214"/>
      <c r="C122" s="235" t="s">
        <v>67</v>
      </c>
      <c r="D122" s="236">
        <v>295560</v>
      </c>
      <c r="E122" s="236"/>
      <c r="F122" s="203">
        <v>295560</v>
      </c>
      <c r="G122" s="220">
        <f t="shared" si="2"/>
        <v>0</v>
      </c>
      <c r="H122" s="13"/>
    </row>
    <row r="123" spans="1:8" ht="15.75">
      <c r="A123" s="192" t="s">
        <v>9</v>
      </c>
      <c r="B123" s="214">
        <v>481</v>
      </c>
      <c r="C123" s="237" t="s">
        <v>27</v>
      </c>
      <c r="D123" s="228">
        <f>D124+D125</f>
        <v>11300000</v>
      </c>
      <c r="E123" s="228"/>
      <c r="F123" s="198">
        <f>F124+F125</f>
        <v>10957884.16</v>
      </c>
      <c r="G123" s="218">
        <f>G124+G125</f>
        <v>342115.83999999985</v>
      </c>
      <c r="H123" s="13"/>
    </row>
    <row r="124" spans="1:8" ht="15.75">
      <c r="A124" s="193"/>
      <c r="B124" s="214"/>
      <c r="C124" s="221" t="s">
        <v>82</v>
      </c>
      <c r="D124" s="217">
        <v>1300000</v>
      </c>
      <c r="E124" s="228"/>
      <c r="F124" s="203">
        <v>470000</v>
      </c>
      <c r="G124" s="220">
        <f>D124-F124</f>
        <v>830000</v>
      </c>
      <c r="H124" s="13"/>
    </row>
    <row r="125" spans="1:8" ht="15" customHeight="1">
      <c r="A125" s="193"/>
      <c r="B125" s="214"/>
      <c r="C125" s="240" t="s">
        <v>32</v>
      </c>
      <c r="D125" s="241">
        <v>10000000</v>
      </c>
      <c r="E125" s="241"/>
      <c r="F125" s="242">
        <v>10487884.16</v>
      </c>
      <c r="G125" s="243">
        <f>D125-F125</f>
        <v>-487884.16000000015</v>
      </c>
      <c r="H125" s="13"/>
    </row>
    <row r="126" spans="1:8" ht="21.75" customHeight="1">
      <c r="A126" s="244" t="s">
        <v>11</v>
      </c>
      <c r="B126" s="245">
        <v>511</v>
      </c>
      <c r="C126" s="194" t="s">
        <v>24</v>
      </c>
      <c r="D126" s="195">
        <v>5000000</v>
      </c>
      <c r="E126" s="196"/>
      <c r="F126" s="197">
        <v>3960000</v>
      </c>
      <c r="G126" s="198">
        <f>D126-F126</f>
        <v>1040000</v>
      </c>
      <c r="H126" s="13"/>
    </row>
    <row r="127" spans="1:8" ht="11.25" customHeight="1">
      <c r="A127" s="193"/>
      <c r="B127" s="193"/>
      <c r="C127" s="199"/>
      <c r="D127" s="200"/>
      <c r="E127" s="201"/>
      <c r="F127" s="202"/>
      <c r="G127" s="203"/>
      <c r="H127" s="13"/>
    </row>
    <row r="128" spans="1:47" s="13" customFormat="1" ht="18.75" customHeight="1">
      <c r="A128" s="192"/>
      <c r="B128" s="193"/>
      <c r="C128" s="194" t="s">
        <v>23</v>
      </c>
      <c r="D128" s="195">
        <f>D126+D123+D115+D39+D33+D7</f>
        <v>402663000</v>
      </c>
      <c r="E128" s="196">
        <f>E41+E7</f>
        <v>12000000</v>
      </c>
      <c r="F128" s="197">
        <f>F126+F123+F115+F39+F33+F7</f>
        <v>381397212.88</v>
      </c>
      <c r="G128" s="198">
        <f>G126+G123+G115+G39+G33+G7</f>
        <v>9265787.12000002</v>
      </c>
      <c r="I128" s="342"/>
      <c r="J128" s="342"/>
      <c r="K128" s="342"/>
      <c r="L128" s="342"/>
      <c r="M128" s="342"/>
      <c r="N128" s="342"/>
      <c r="O128" s="342"/>
      <c r="P128" s="342"/>
      <c r="Q128" s="342"/>
      <c r="R128" s="342"/>
      <c r="S128" s="342"/>
      <c r="T128" s="342"/>
      <c r="U128" s="342"/>
      <c r="V128" s="342"/>
      <c r="W128" s="342"/>
      <c r="X128" s="342"/>
      <c r="Y128" s="342"/>
      <c r="Z128" s="342"/>
      <c r="AA128" s="342"/>
      <c r="AB128" s="342"/>
      <c r="AC128" s="342"/>
      <c r="AD128" s="342"/>
      <c r="AE128" s="342"/>
      <c r="AF128" s="342"/>
      <c r="AG128" s="342"/>
      <c r="AH128" s="342"/>
      <c r="AI128" s="342"/>
      <c r="AJ128" s="342"/>
      <c r="AK128" s="342"/>
      <c r="AL128" s="342"/>
      <c r="AM128" s="342"/>
      <c r="AN128" s="342"/>
      <c r="AO128" s="342"/>
      <c r="AP128" s="342"/>
      <c r="AQ128" s="342"/>
      <c r="AR128" s="342"/>
      <c r="AS128" s="342"/>
      <c r="AT128" s="342"/>
      <c r="AU128" s="342"/>
    </row>
    <row r="129" spans="1:47" s="13" customFormat="1" ht="12.75" customHeight="1">
      <c r="A129" s="192"/>
      <c r="B129" s="326"/>
      <c r="C129" s="204"/>
      <c r="D129" s="200">
        <v>390663000</v>
      </c>
      <c r="E129" s="201"/>
      <c r="F129" s="202"/>
      <c r="G129" s="203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342"/>
      <c r="AK129" s="342"/>
      <c r="AL129" s="342"/>
      <c r="AM129" s="342"/>
      <c r="AN129" s="342"/>
      <c r="AO129" s="342"/>
      <c r="AP129" s="342"/>
      <c r="AQ129" s="342"/>
      <c r="AR129" s="342"/>
      <c r="AS129" s="342"/>
      <c r="AT129" s="342"/>
      <c r="AU129" s="342"/>
    </row>
    <row r="130" spans="1:47" s="77" customFormat="1" ht="16.5" thickBot="1">
      <c r="A130" s="192"/>
      <c r="B130" s="326"/>
      <c r="C130" s="194" t="s">
        <v>68</v>
      </c>
      <c r="D130" s="200"/>
      <c r="E130" s="196"/>
      <c r="F130" s="202"/>
      <c r="G130" s="203"/>
      <c r="I130" s="342"/>
      <c r="J130" s="342"/>
      <c r="K130" s="342"/>
      <c r="L130" s="342"/>
      <c r="M130" s="342"/>
      <c r="N130" s="342"/>
      <c r="O130" s="342"/>
      <c r="P130" s="342"/>
      <c r="Q130" s="342"/>
      <c r="R130" s="342"/>
      <c r="S130" s="342"/>
      <c r="T130" s="342"/>
      <c r="U130" s="342"/>
      <c r="V130" s="342"/>
      <c r="W130" s="342"/>
      <c r="X130" s="342"/>
      <c r="Y130" s="342"/>
      <c r="Z130" s="342"/>
      <c r="AA130" s="342"/>
      <c r="AB130" s="342"/>
      <c r="AC130" s="342"/>
      <c r="AD130" s="342"/>
      <c r="AE130" s="342"/>
      <c r="AF130" s="342"/>
      <c r="AG130" s="342"/>
      <c r="AH130" s="342"/>
      <c r="AI130" s="342"/>
      <c r="AJ130" s="342"/>
      <c r="AK130" s="342"/>
      <c r="AL130" s="342"/>
      <c r="AM130" s="342"/>
      <c r="AN130" s="342"/>
      <c r="AO130" s="342"/>
      <c r="AP130" s="342"/>
      <c r="AQ130" s="342"/>
      <c r="AR130" s="342"/>
      <c r="AS130" s="342"/>
      <c r="AT130" s="342"/>
      <c r="AU130" s="342"/>
    </row>
    <row r="131" spans="1:47" s="13" customFormat="1" ht="0.75" customHeight="1">
      <c r="A131" s="192" t="s">
        <v>2</v>
      </c>
      <c r="B131" s="193"/>
      <c r="C131" s="205"/>
      <c r="D131" s="200"/>
      <c r="E131" s="201"/>
      <c r="F131" s="202"/>
      <c r="G131" s="203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  <c r="S131" s="342"/>
      <c r="T131" s="342"/>
      <c r="U131" s="342"/>
      <c r="V131" s="342"/>
      <c r="W131" s="342"/>
      <c r="X131" s="342"/>
      <c r="Y131" s="342"/>
      <c r="Z131" s="342"/>
      <c r="AA131" s="342"/>
      <c r="AB131" s="342"/>
      <c r="AC131" s="342"/>
      <c r="AD131" s="342"/>
      <c r="AE131" s="342"/>
      <c r="AF131" s="342"/>
      <c r="AG131" s="342"/>
      <c r="AH131" s="342"/>
      <c r="AI131" s="342"/>
      <c r="AJ131" s="342"/>
      <c r="AK131" s="342"/>
      <c r="AL131" s="342"/>
      <c r="AM131" s="342"/>
      <c r="AN131" s="342"/>
      <c r="AO131" s="342"/>
      <c r="AP131" s="342"/>
      <c r="AQ131" s="342"/>
      <c r="AR131" s="342"/>
      <c r="AS131" s="342"/>
      <c r="AT131" s="342"/>
      <c r="AU131" s="342"/>
    </row>
    <row r="132" spans="1:47" s="13" customFormat="1" ht="15.75">
      <c r="A132" s="299"/>
      <c r="B132" s="193">
        <v>15</v>
      </c>
      <c r="C132" s="205" t="s">
        <v>69</v>
      </c>
      <c r="D132" s="195">
        <f>D133+D134</f>
        <v>1745000</v>
      </c>
      <c r="E132" s="201">
        <f>E133+E134</f>
        <v>0</v>
      </c>
      <c r="F132" s="197">
        <f>F133+F134</f>
        <v>1026932.43</v>
      </c>
      <c r="G132" s="198">
        <f>D132-E132-F132</f>
        <v>718067.57</v>
      </c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342"/>
      <c r="AF132" s="342"/>
      <c r="AG132" s="342"/>
      <c r="AH132" s="342"/>
      <c r="AI132" s="342"/>
      <c r="AJ132" s="342"/>
      <c r="AK132" s="342"/>
      <c r="AL132" s="342"/>
      <c r="AM132" s="342"/>
      <c r="AN132" s="342"/>
      <c r="AO132" s="342"/>
      <c r="AP132" s="342"/>
      <c r="AQ132" s="342"/>
      <c r="AR132" s="342"/>
      <c r="AS132" s="342"/>
      <c r="AT132" s="342"/>
      <c r="AU132" s="342"/>
    </row>
    <row r="133" spans="1:47" s="13" customFormat="1" ht="15">
      <c r="A133" s="299"/>
      <c r="B133" s="193"/>
      <c r="C133" s="199" t="s">
        <v>101</v>
      </c>
      <c r="D133" s="200">
        <v>1658000</v>
      </c>
      <c r="E133" s="201"/>
      <c r="F133" s="202">
        <v>991832.43</v>
      </c>
      <c r="G133" s="203">
        <f>D133-E133-F133</f>
        <v>666167.57</v>
      </c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342"/>
      <c r="AK133" s="342"/>
      <c r="AL133" s="342"/>
      <c r="AM133" s="342"/>
      <c r="AN133" s="342"/>
      <c r="AO133" s="342"/>
      <c r="AP133" s="342"/>
      <c r="AQ133" s="342"/>
      <c r="AR133" s="342"/>
      <c r="AS133" s="342"/>
      <c r="AT133" s="342"/>
      <c r="AU133" s="342"/>
    </row>
    <row r="134" spans="1:47" s="13" customFormat="1" ht="15">
      <c r="A134" s="193"/>
      <c r="B134" s="193"/>
      <c r="C134" s="204">
        <v>422</v>
      </c>
      <c r="D134" s="206">
        <v>87000</v>
      </c>
      <c r="E134" s="207"/>
      <c r="F134" s="202">
        <v>35100</v>
      </c>
      <c r="G134" s="203">
        <f>D134-E134-F134</f>
        <v>51900</v>
      </c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42"/>
      <c r="AF134" s="342"/>
      <c r="AG134" s="342"/>
      <c r="AH134" s="342"/>
      <c r="AI134" s="342"/>
      <c r="AJ134" s="342"/>
      <c r="AK134" s="342"/>
      <c r="AL134" s="342"/>
      <c r="AM134" s="342"/>
      <c r="AN134" s="342"/>
      <c r="AO134" s="342"/>
      <c r="AP134" s="342"/>
      <c r="AQ134" s="342"/>
      <c r="AR134" s="342"/>
      <c r="AS134" s="342"/>
      <c r="AT134" s="342"/>
      <c r="AU134" s="342"/>
    </row>
    <row r="135" spans="1:47" s="13" customFormat="1" ht="10.5" customHeight="1">
      <c r="A135" s="193"/>
      <c r="B135" s="193"/>
      <c r="C135" s="199"/>
      <c r="D135" s="200"/>
      <c r="E135" s="201"/>
      <c r="F135" s="202"/>
      <c r="G135" s="203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342"/>
      <c r="AF135" s="342"/>
      <c r="AG135" s="342"/>
      <c r="AH135" s="342"/>
      <c r="AI135" s="342"/>
      <c r="AJ135" s="342"/>
      <c r="AK135" s="342"/>
      <c r="AL135" s="342"/>
      <c r="AM135" s="342"/>
      <c r="AN135" s="342"/>
      <c r="AO135" s="342"/>
      <c r="AP135" s="342"/>
      <c r="AQ135" s="342"/>
      <c r="AR135" s="342"/>
      <c r="AS135" s="342"/>
      <c r="AT135" s="342"/>
      <c r="AU135" s="342"/>
    </row>
    <row r="136" spans="1:47" s="13" customFormat="1" ht="15.75">
      <c r="A136" s="193"/>
      <c r="B136" s="193">
        <v>5</v>
      </c>
      <c r="C136" s="205" t="s">
        <v>79</v>
      </c>
      <c r="D136" s="208">
        <f>D137+D138+D139+D140</f>
        <v>4601926.01</v>
      </c>
      <c r="E136" s="207">
        <f>E137+E138+E140</f>
        <v>0</v>
      </c>
      <c r="F136" s="197">
        <f>F137+F138+F139+F140</f>
        <v>3094970.52</v>
      </c>
      <c r="G136" s="198">
        <f>G137+G138+G139+G140</f>
        <v>1506955.4899999998</v>
      </c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342"/>
      <c r="AF136" s="342"/>
      <c r="AG136" s="342"/>
      <c r="AH136" s="342"/>
      <c r="AI136" s="342"/>
      <c r="AJ136" s="342"/>
      <c r="AK136" s="342"/>
      <c r="AL136" s="342"/>
      <c r="AM136" s="342"/>
      <c r="AN136" s="342"/>
      <c r="AO136" s="342"/>
      <c r="AP136" s="342"/>
      <c r="AQ136" s="342"/>
      <c r="AR136" s="342"/>
      <c r="AS136" s="342"/>
      <c r="AT136" s="342"/>
      <c r="AU136" s="342"/>
    </row>
    <row r="137" spans="1:47" s="13" customFormat="1" ht="15">
      <c r="A137" s="193"/>
      <c r="B137" s="193"/>
      <c r="C137" s="199" t="s">
        <v>100</v>
      </c>
      <c r="D137" s="200">
        <v>187400</v>
      </c>
      <c r="E137" s="201"/>
      <c r="F137" s="202">
        <v>187103.75</v>
      </c>
      <c r="G137" s="203">
        <f>D137-E137-F137</f>
        <v>296.25</v>
      </c>
      <c r="I137" s="342"/>
      <c r="J137" s="342"/>
      <c r="K137" s="342"/>
      <c r="L137" s="342"/>
      <c r="M137" s="342"/>
      <c r="N137" s="342"/>
      <c r="O137" s="342"/>
      <c r="P137" s="342"/>
      <c r="Q137" s="342"/>
      <c r="R137" s="342"/>
      <c r="S137" s="342"/>
      <c r="T137" s="342"/>
      <c r="U137" s="342"/>
      <c r="V137" s="342"/>
      <c r="W137" s="342"/>
      <c r="X137" s="342"/>
      <c r="Y137" s="342"/>
      <c r="Z137" s="342"/>
      <c r="AA137" s="342"/>
      <c r="AB137" s="342"/>
      <c r="AC137" s="342"/>
      <c r="AD137" s="342"/>
      <c r="AE137" s="342"/>
      <c r="AF137" s="342"/>
      <c r="AG137" s="342"/>
      <c r="AH137" s="342"/>
      <c r="AI137" s="342"/>
      <c r="AJ137" s="342"/>
      <c r="AK137" s="342"/>
      <c r="AL137" s="342"/>
      <c r="AM137" s="342"/>
      <c r="AN137" s="342"/>
      <c r="AO137" s="342"/>
      <c r="AP137" s="342"/>
      <c r="AQ137" s="342"/>
      <c r="AR137" s="342"/>
      <c r="AS137" s="342"/>
      <c r="AT137" s="342"/>
      <c r="AU137" s="342"/>
    </row>
    <row r="138" spans="1:47" s="15" customFormat="1" ht="15.75" thickBot="1">
      <c r="A138" s="193"/>
      <c r="B138" s="193"/>
      <c r="C138" s="199">
        <v>423</v>
      </c>
      <c r="D138" s="200">
        <v>1151600</v>
      </c>
      <c r="E138" s="201"/>
      <c r="F138" s="202">
        <v>1117280</v>
      </c>
      <c r="G138" s="203">
        <f>D138-E138-F138</f>
        <v>34320</v>
      </c>
      <c r="I138" s="342"/>
      <c r="J138" s="342"/>
      <c r="K138" s="342"/>
      <c r="L138" s="342"/>
      <c r="M138" s="342"/>
      <c r="N138" s="342"/>
      <c r="O138" s="342"/>
      <c r="P138" s="342"/>
      <c r="Q138" s="342"/>
      <c r="R138" s="342"/>
      <c r="S138" s="342"/>
      <c r="T138" s="342"/>
      <c r="U138" s="342"/>
      <c r="V138" s="342"/>
      <c r="W138" s="342"/>
      <c r="X138" s="342"/>
      <c r="Y138" s="342"/>
      <c r="Z138" s="342"/>
      <c r="AA138" s="342"/>
      <c r="AB138" s="342"/>
      <c r="AC138" s="342"/>
      <c r="AD138" s="342"/>
      <c r="AE138" s="342"/>
      <c r="AF138" s="342"/>
      <c r="AG138" s="342"/>
      <c r="AH138" s="342"/>
      <c r="AI138" s="342"/>
      <c r="AJ138" s="342"/>
      <c r="AK138" s="342"/>
      <c r="AL138" s="342"/>
      <c r="AM138" s="342"/>
      <c r="AN138" s="342"/>
      <c r="AO138" s="342"/>
      <c r="AP138" s="342"/>
      <c r="AQ138" s="342"/>
      <c r="AR138" s="342"/>
      <c r="AS138" s="342"/>
      <c r="AT138" s="342"/>
      <c r="AU138" s="342"/>
    </row>
    <row r="139" spans="1:47" s="13" customFormat="1" ht="15.75">
      <c r="A139" s="192"/>
      <c r="B139" s="193"/>
      <c r="C139" s="205" t="s">
        <v>99</v>
      </c>
      <c r="D139" s="206">
        <v>3240966.01</v>
      </c>
      <c r="E139" s="207"/>
      <c r="F139" s="202">
        <v>1768626.77</v>
      </c>
      <c r="G139" s="203">
        <f>D139-E139-F139</f>
        <v>1472339.2399999998</v>
      </c>
      <c r="I139" s="342"/>
      <c r="J139" s="342"/>
      <c r="K139" s="342"/>
      <c r="L139" s="342"/>
      <c r="M139" s="342"/>
      <c r="N139" s="342"/>
      <c r="O139" s="342"/>
      <c r="P139" s="342"/>
      <c r="Q139" s="342"/>
      <c r="R139" s="342"/>
      <c r="S139" s="342"/>
      <c r="T139" s="342"/>
      <c r="U139" s="342"/>
      <c r="V139" s="342"/>
      <c r="W139" s="342"/>
      <c r="X139" s="342"/>
      <c r="Y139" s="342"/>
      <c r="Z139" s="342"/>
      <c r="AA139" s="342"/>
      <c r="AB139" s="342"/>
      <c r="AC139" s="342"/>
      <c r="AD139" s="342"/>
      <c r="AE139" s="342"/>
      <c r="AF139" s="342"/>
      <c r="AG139" s="342"/>
      <c r="AH139" s="342"/>
      <c r="AI139" s="342"/>
      <c r="AJ139" s="342"/>
      <c r="AK139" s="342"/>
      <c r="AL139" s="342"/>
      <c r="AM139" s="342"/>
      <c r="AN139" s="342"/>
      <c r="AO139" s="342"/>
      <c r="AP139" s="342"/>
      <c r="AQ139" s="342"/>
      <c r="AR139" s="342"/>
      <c r="AS139" s="342"/>
      <c r="AT139" s="342"/>
      <c r="AU139" s="342"/>
    </row>
    <row r="140" spans="1:47" s="13" customFormat="1" ht="15.75">
      <c r="A140" s="192"/>
      <c r="B140" s="193"/>
      <c r="C140" s="204">
        <v>422</v>
      </c>
      <c r="D140" s="206">
        <v>21960</v>
      </c>
      <c r="E140" s="207"/>
      <c r="F140" s="202">
        <v>21960</v>
      </c>
      <c r="G140" s="203">
        <f>D140-E140-F140</f>
        <v>0</v>
      </c>
      <c r="I140" s="342"/>
      <c r="J140" s="342"/>
      <c r="K140" s="342"/>
      <c r="L140" s="342"/>
      <c r="M140" s="342"/>
      <c r="N140" s="342"/>
      <c r="O140" s="342"/>
      <c r="P140" s="342"/>
      <c r="Q140" s="342"/>
      <c r="R140" s="342"/>
      <c r="S140" s="342"/>
      <c r="T140" s="342"/>
      <c r="U140" s="342"/>
      <c r="V140" s="342"/>
      <c r="W140" s="342"/>
      <c r="X140" s="342"/>
      <c r="Y140" s="342"/>
      <c r="Z140" s="342"/>
      <c r="AA140" s="342"/>
      <c r="AB140" s="342"/>
      <c r="AC140" s="342"/>
      <c r="AD140" s="342"/>
      <c r="AE140" s="342"/>
      <c r="AF140" s="342"/>
      <c r="AG140" s="342"/>
      <c r="AH140" s="342"/>
      <c r="AI140" s="342"/>
      <c r="AJ140" s="342"/>
      <c r="AK140" s="342"/>
      <c r="AL140" s="342"/>
      <c r="AM140" s="342"/>
      <c r="AN140" s="342"/>
      <c r="AO140" s="342"/>
      <c r="AP140" s="342"/>
      <c r="AQ140" s="342"/>
      <c r="AR140" s="342"/>
      <c r="AS140" s="342"/>
      <c r="AT140" s="342"/>
      <c r="AU140" s="342"/>
    </row>
    <row r="141" spans="1:47" s="13" customFormat="1" ht="16.5" thickBot="1">
      <c r="A141" s="269"/>
      <c r="B141" s="272"/>
      <c r="C141" s="273"/>
      <c r="D141" s="274">
        <f>D128+D132+D136</f>
        <v>409009926.01</v>
      </c>
      <c r="E141" s="275">
        <f>E128+E132+E136</f>
        <v>12000000</v>
      </c>
      <c r="F141" s="276">
        <f>F128+F132+F136</f>
        <v>385519115.83</v>
      </c>
      <c r="G141" s="277">
        <f>G128+G132+G136</f>
        <v>11490810.18000002</v>
      </c>
      <c r="I141" s="342"/>
      <c r="J141" s="342"/>
      <c r="K141" s="342"/>
      <c r="L141" s="342"/>
      <c r="M141" s="342"/>
      <c r="N141" s="342"/>
      <c r="O141" s="342"/>
      <c r="P141" s="342"/>
      <c r="Q141" s="342"/>
      <c r="R141" s="342"/>
      <c r="S141" s="342"/>
      <c r="T141" s="342"/>
      <c r="U141" s="342"/>
      <c r="V141" s="342"/>
      <c r="W141" s="342"/>
      <c r="X141" s="342"/>
      <c r="Y141" s="342"/>
      <c r="Z141" s="342"/>
      <c r="AA141" s="342"/>
      <c r="AB141" s="342"/>
      <c r="AC141" s="342"/>
      <c r="AD141" s="342"/>
      <c r="AE141" s="342"/>
      <c r="AF141" s="342"/>
      <c r="AG141" s="342"/>
      <c r="AH141" s="342"/>
      <c r="AI141" s="342"/>
      <c r="AJ141" s="342"/>
      <c r="AK141" s="342"/>
      <c r="AL141" s="342"/>
      <c r="AM141" s="342"/>
      <c r="AN141" s="342"/>
      <c r="AO141" s="342"/>
      <c r="AP141" s="342"/>
      <c r="AQ141" s="342"/>
      <c r="AR141" s="342"/>
      <c r="AS141" s="342"/>
      <c r="AT141" s="342"/>
      <c r="AU141" s="342"/>
    </row>
    <row r="142" spans="1:47" s="13" customFormat="1" ht="15.75">
      <c r="A142" s="28"/>
      <c r="B142" s="28"/>
      <c r="D142" s="238"/>
      <c r="E142" s="176"/>
      <c r="F142" s="182"/>
      <c r="G142" s="18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  <c r="AM142" s="342"/>
      <c r="AN142" s="342"/>
      <c r="AO142" s="342"/>
      <c r="AP142" s="342"/>
      <c r="AQ142" s="342"/>
      <c r="AR142" s="342"/>
      <c r="AS142" s="342"/>
      <c r="AT142" s="342"/>
      <c r="AU142" s="342"/>
    </row>
    <row r="143" spans="1:47" s="13" customFormat="1" ht="15">
      <c r="A143" s="28"/>
      <c r="B143" s="28"/>
      <c r="D143" s="146"/>
      <c r="E143" s="146"/>
      <c r="F143" s="191"/>
      <c r="G143" s="146"/>
      <c r="I143" s="342"/>
      <c r="J143" s="342"/>
      <c r="K143" s="342"/>
      <c r="L143" s="342"/>
      <c r="M143" s="342"/>
      <c r="N143" s="342"/>
      <c r="O143" s="342"/>
      <c r="P143" s="342"/>
      <c r="Q143" s="342"/>
      <c r="R143" s="342"/>
      <c r="S143" s="342"/>
      <c r="T143" s="342"/>
      <c r="U143" s="342"/>
      <c r="V143" s="342"/>
      <c r="W143" s="342"/>
      <c r="X143" s="342"/>
      <c r="Y143" s="342"/>
      <c r="Z143" s="342"/>
      <c r="AA143" s="342"/>
      <c r="AB143" s="342"/>
      <c r="AC143" s="342"/>
      <c r="AD143" s="342"/>
      <c r="AE143" s="342"/>
      <c r="AF143" s="342"/>
      <c r="AG143" s="342"/>
      <c r="AH143" s="342"/>
      <c r="AI143" s="342"/>
      <c r="AJ143" s="342"/>
      <c r="AK143" s="342"/>
      <c r="AL143" s="342"/>
      <c r="AM143" s="342"/>
      <c r="AN143" s="342"/>
      <c r="AO143" s="342"/>
      <c r="AP143" s="342"/>
      <c r="AQ143" s="342"/>
      <c r="AR143" s="342"/>
      <c r="AS143" s="342"/>
      <c r="AT143" s="342"/>
      <c r="AU143" s="342"/>
    </row>
    <row r="144" spans="1:47" s="13" customFormat="1" ht="16.5" thickBot="1">
      <c r="A144" s="28"/>
      <c r="B144" s="28"/>
      <c r="C144" s="187"/>
      <c r="D144" s="188"/>
      <c r="E144" s="188"/>
      <c r="F144" s="188"/>
      <c r="G144" s="168"/>
      <c r="H144" s="15"/>
      <c r="I144" s="342"/>
      <c r="J144" s="342"/>
      <c r="K144" s="342"/>
      <c r="L144" s="342"/>
      <c r="M144" s="342"/>
      <c r="N144" s="342"/>
      <c r="O144" s="342"/>
      <c r="P144" s="342"/>
      <c r="Q144" s="342"/>
      <c r="R144" s="342"/>
      <c r="S144" s="342"/>
      <c r="T144" s="342"/>
      <c r="U144" s="342"/>
      <c r="V144" s="342"/>
      <c r="W144" s="342"/>
      <c r="X144" s="342"/>
      <c r="Y144" s="342"/>
      <c r="Z144" s="342"/>
      <c r="AA144" s="342"/>
      <c r="AB144" s="342"/>
      <c r="AC144" s="342"/>
      <c r="AD144" s="342"/>
      <c r="AE144" s="342"/>
      <c r="AF144" s="342"/>
      <c r="AG144" s="342"/>
      <c r="AH144" s="342"/>
      <c r="AI144" s="342"/>
      <c r="AJ144" s="342"/>
      <c r="AK144" s="342"/>
      <c r="AL144" s="342"/>
      <c r="AM144" s="342"/>
      <c r="AN144" s="342"/>
      <c r="AO144" s="342"/>
      <c r="AP144" s="342"/>
      <c r="AQ144" s="342"/>
      <c r="AR144" s="342"/>
      <c r="AS144" s="342"/>
      <c r="AT144" s="342"/>
      <c r="AU144" s="342"/>
    </row>
    <row r="145" spans="1:47" s="13" customFormat="1" ht="15">
      <c r="A145" s="28"/>
      <c r="B145" s="28"/>
      <c r="H145" s="146"/>
      <c r="I145" s="346"/>
      <c r="J145" s="342"/>
      <c r="K145" s="342"/>
      <c r="L145" s="342"/>
      <c r="M145" s="342"/>
      <c r="N145" s="342"/>
      <c r="O145" s="342"/>
      <c r="P145" s="342"/>
      <c r="Q145" s="342"/>
      <c r="R145" s="342"/>
      <c r="S145" s="342"/>
      <c r="T145" s="342"/>
      <c r="U145" s="342"/>
      <c r="V145" s="342"/>
      <c r="W145" s="342"/>
      <c r="X145" s="342"/>
      <c r="Y145" s="342"/>
      <c r="Z145" s="342"/>
      <c r="AA145" s="342"/>
      <c r="AB145" s="342"/>
      <c r="AC145" s="342"/>
      <c r="AD145" s="342"/>
      <c r="AE145" s="342"/>
      <c r="AF145" s="342"/>
      <c r="AG145" s="342"/>
      <c r="AH145" s="342"/>
      <c r="AI145" s="342"/>
      <c r="AJ145" s="342"/>
      <c r="AK145" s="342"/>
      <c r="AL145" s="342"/>
      <c r="AM145" s="342"/>
      <c r="AN145" s="342"/>
      <c r="AO145" s="342"/>
      <c r="AP145" s="342"/>
      <c r="AQ145" s="342"/>
      <c r="AR145" s="342"/>
      <c r="AS145" s="342"/>
      <c r="AT145" s="342"/>
      <c r="AU145" s="342"/>
    </row>
    <row r="146" spans="1:47" s="77" customFormat="1" ht="16.5" thickBot="1">
      <c r="A146" s="177"/>
      <c r="B146" s="28"/>
      <c r="C146" s="239"/>
      <c r="D146" s="181"/>
      <c r="E146" s="170"/>
      <c r="F146" s="182"/>
      <c r="G146" s="182"/>
      <c r="I146" s="342"/>
      <c r="J146" s="342"/>
      <c r="K146" s="342"/>
      <c r="L146" s="342"/>
      <c r="M146" s="342"/>
      <c r="N146" s="342"/>
      <c r="O146" s="342"/>
      <c r="P146" s="342"/>
      <c r="Q146" s="342"/>
      <c r="R146" s="342"/>
      <c r="S146" s="342"/>
      <c r="T146" s="342"/>
      <c r="U146" s="342"/>
      <c r="V146" s="342"/>
      <c r="W146" s="342"/>
      <c r="X146" s="342"/>
      <c r="Y146" s="342"/>
      <c r="Z146" s="342"/>
      <c r="AA146" s="342"/>
      <c r="AB146" s="342"/>
      <c r="AC146" s="342"/>
      <c r="AD146" s="342"/>
      <c r="AE146" s="342"/>
      <c r="AF146" s="342"/>
      <c r="AG146" s="342"/>
      <c r="AH146" s="342"/>
      <c r="AI146" s="342"/>
      <c r="AJ146" s="342"/>
      <c r="AK146" s="342"/>
      <c r="AL146" s="342"/>
      <c r="AM146" s="342"/>
      <c r="AN146" s="342"/>
      <c r="AO146" s="342"/>
      <c r="AP146" s="342"/>
      <c r="AQ146" s="342"/>
      <c r="AR146" s="342"/>
      <c r="AS146" s="342"/>
      <c r="AT146" s="342"/>
      <c r="AU146" s="342"/>
    </row>
    <row r="147" spans="1:8" ht="15" customHeight="1">
      <c r="A147" s="106"/>
      <c r="B147" s="28"/>
      <c r="C147" s="169"/>
      <c r="D147" s="189"/>
      <c r="E147" s="146"/>
      <c r="F147" s="172"/>
      <c r="G147" s="173"/>
      <c r="H147" s="13"/>
    </row>
    <row r="148" spans="1:8" ht="15.75">
      <c r="A148" s="292"/>
      <c r="B148" s="28"/>
      <c r="C148" s="169"/>
      <c r="D148" s="170"/>
      <c r="E148" s="146"/>
      <c r="F148" s="171"/>
      <c r="G148" s="171"/>
      <c r="H148" s="13"/>
    </row>
    <row r="149" spans="1:8" ht="15">
      <c r="A149" s="292"/>
      <c r="B149" s="28"/>
      <c r="C149" s="13"/>
      <c r="D149" s="146"/>
      <c r="E149" s="146"/>
      <c r="F149" s="172"/>
      <c r="G149" s="173"/>
      <c r="H149" s="13"/>
    </row>
    <row r="150" spans="1:8" ht="15.75">
      <c r="A150" s="292"/>
      <c r="B150" s="174"/>
      <c r="C150" s="175"/>
      <c r="D150" s="146"/>
      <c r="E150" s="176"/>
      <c r="F150" s="168"/>
      <c r="G150" s="172"/>
      <c r="H150" s="13"/>
    </row>
    <row r="151" spans="1:8" ht="15">
      <c r="A151" s="292"/>
      <c r="B151" s="293"/>
      <c r="C151" s="175"/>
      <c r="D151" s="146"/>
      <c r="E151" s="146"/>
      <c r="F151" s="172"/>
      <c r="G151" s="173"/>
      <c r="H151" s="13"/>
    </row>
    <row r="152" spans="1:8" ht="15.75">
      <c r="A152" s="177"/>
      <c r="B152" s="293"/>
      <c r="C152" s="178"/>
      <c r="D152" s="176"/>
      <c r="E152" s="176"/>
      <c r="F152" s="168"/>
      <c r="G152" s="168"/>
      <c r="H152" s="13"/>
    </row>
    <row r="153" spans="1:8" ht="15">
      <c r="A153" s="28"/>
      <c r="B153" s="28"/>
      <c r="C153" s="179"/>
      <c r="D153" s="146"/>
      <c r="E153" s="146"/>
      <c r="F153" s="172"/>
      <c r="G153" s="173"/>
      <c r="H153" s="13"/>
    </row>
    <row r="154" spans="1:8" ht="15.75">
      <c r="A154" s="177"/>
      <c r="B154" s="174"/>
      <c r="C154" s="180"/>
      <c r="D154" s="181"/>
      <c r="E154" s="146"/>
      <c r="F154" s="182"/>
      <c r="G154" s="182"/>
      <c r="H154" s="13"/>
    </row>
    <row r="155" spans="1:8" ht="15.75">
      <c r="A155" s="177"/>
      <c r="B155" s="28"/>
      <c r="C155" s="76"/>
      <c r="D155" s="181"/>
      <c r="E155" s="181"/>
      <c r="F155" s="173"/>
      <c r="G155" s="173"/>
      <c r="H155" s="13"/>
    </row>
    <row r="156" spans="1:8" ht="15.75">
      <c r="A156" s="28"/>
      <c r="B156" s="28"/>
      <c r="C156" s="169"/>
      <c r="D156" s="183"/>
      <c r="E156" s="184"/>
      <c r="F156" s="185"/>
      <c r="G156" s="185"/>
      <c r="H156" s="13"/>
    </row>
    <row r="157" spans="1:8" ht="15">
      <c r="A157" s="28"/>
      <c r="B157" s="28"/>
      <c r="C157" s="76"/>
      <c r="D157" s="181"/>
      <c r="E157" s="181"/>
      <c r="F157" s="182"/>
      <c r="G157" s="173"/>
      <c r="H157" s="13"/>
    </row>
    <row r="158" spans="1:47" s="15" customFormat="1" ht="15.75" thickBot="1">
      <c r="A158" s="28"/>
      <c r="B158" s="28"/>
      <c r="C158" s="76"/>
      <c r="D158" s="181"/>
      <c r="E158" s="181"/>
      <c r="F158" s="182"/>
      <c r="G158" s="173"/>
      <c r="H158" s="13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  <c r="S158" s="342"/>
      <c r="T158" s="342"/>
      <c r="U158" s="342"/>
      <c r="V158" s="342"/>
      <c r="W158" s="342"/>
      <c r="X158" s="342"/>
      <c r="Y158" s="342"/>
      <c r="Z158" s="342"/>
      <c r="AA158" s="342"/>
      <c r="AB158" s="342"/>
      <c r="AC158" s="342"/>
      <c r="AD158" s="342"/>
      <c r="AE158" s="342"/>
      <c r="AF158" s="342"/>
      <c r="AG158" s="342"/>
      <c r="AH158" s="342"/>
      <c r="AI158" s="342"/>
      <c r="AJ158" s="342"/>
      <c r="AK158" s="342"/>
      <c r="AL158" s="342"/>
      <c r="AM158" s="342"/>
      <c r="AN158" s="342"/>
      <c r="AO158" s="342"/>
      <c r="AP158" s="342"/>
      <c r="AQ158" s="342"/>
      <c r="AR158" s="342"/>
      <c r="AS158" s="342"/>
      <c r="AT158" s="342"/>
      <c r="AU158" s="342"/>
    </row>
    <row r="159" spans="1:8" ht="15.75">
      <c r="A159" s="177"/>
      <c r="B159" s="28"/>
      <c r="C159" s="186"/>
      <c r="D159" s="184"/>
      <c r="E159" s="184"/>
      <c r="F159" s="182"/>
      <c r="G159" s="182"/>
      <c r="H159" s="13"/>
    </row>
    <row r="160" spans="1:8" ht="15.75">
      <c r="A160" s="177"/>
      <c r="B160" s="28"/>
      <c r="C160" s="187"/>
      <c r="D160" s="176"/>
      <c r="E160" s="176"/>
      <c r="F160" s="168"/>
      <c r="G160" s="168"/>
      <c r="H160" s="13"/>
    </row>
    <row r="161" spans="1:8" ht="15.75">
      <c r="A161" s="28"/>
      <c r="B161" s="28"/>
      <c r="C161" s="179"/>
      <c r="D161" s="188"/>
      <c r="E161" s="176"/>
      <c r="F161" s="173"/>
      <c r="G161" s="173"/>
      <c r="H161" s="13"/>
    </row>
    <row r="162" spans="1:8" ht="15">
      <c r="A162" s="28"/>
      <c r="B162" s="28"/>
      <c r="C162" s="13"/>
      <c r="D162" s="189"/>
      <c r="E162" s="146"/>
      <c r="F162" s="173"/>
      <c r="G162" s="173"/>
      <c r="H162" s="13"/>
    </row>
    <row r="163" spans="1:8" ht="15.75">
      <c r="A163" s="28"/>
      <c r="B163" s="28"/>
      <c r="C163" s="13"/>
      <c r="D163" s="189"/>
      <c r="E163" s="176"/>
      <c r="F163" s="173"/>
      <c r="G163" s="173"/>
      <c r="H163" s="13"/>
    </row>
    <row r="164" spans="1:8" ht="15.75">
      <c r="A164" s="106"/>
      <c r="B164" s="28"/>
      <c r="C164" s="190"/>
      <c r="D164" s="170"/>
      <c r="E164" s="176"/>
      <c r="F164" s="171"/>
      <c r="G164" s="171"/>
      <c r="H164" s="13"/>
    </row>
    <row r="165" spans="1:8" ht="15.75">
      <c r="A165" s="28"/>
      <c r="B165" s="28"/>
      <c r="C165" s="13"/>
      <c r="D165" s="181"/>
      <c r="E165" s="176"/>
      <c r="F165" s="182"/>
      <c r="G165" s="182"/>
      <c r="H165" s="13"/>
    </row>
    <row r="166" spans="1:8" ht="15">
      <c r="A166" s="28"/>
      <c r="B166" s="28"/>
      <c r="C166" s="13"/>
      <c r="D166" s="146"/>
      <c r="E166" s="146"/>
      <c r="F166" s="191"/>
      <c r="G166" s="146"/>
      <c r="H166" s="13"/>
    </row>
    <row r="167" spans="1:8" ht="15.75">
      <c r="A167" s="28"/>
      <c r="B167" s="28"/>
      <c r="C167" s="187"/>
      <c r="D167" s="188"/>
      <c r="E167" s="188"/>
      <c r="F167" s="188"/>
      <c r="G167" s="168"/>
      <c r="H167" s="13"/>
    </row>
    <row r="168" spans="1:8" ht="15">
      <c r="A168" s="28"/>
      <c r="B168" s="28"/>
      <c r="C168" s="13"/>
      <c r="D168" s="13"/>
      <c r="E168" s="13"/>
      <c r="F168" s="13"/>
      <c r="G168" s="13"/>
      <c r="H168" s="13"/>
    </row>
    <row r="169" spans="1:8" ht="15">
      <c r="A169" s="28"/>
      <c r="B169" s="28"/>
      <c r="C169" s="13"/>
      <c r="D169" s="13"/>
      <c r="E169" s="13"/>
      <c r="F169" s="13"/>
      <c r="G169" s="13"/>
      <c r="H169" s="13"/>
    </row>
    <row r="170" spans="1:8" ht="15">
      <c r="A170" s="28"/>
      <c r="B170" s="28"/>
      <c r="C170" s="13"/>
      <c r="D170" s="13"/>
      <c r="E170" s="13"/>
      <c r="F170" s="13"/>
      <c r="G170" s="13"/>
      <c r="H170" s="13"/>
    </row>
    <row r="171" spans="1:8" ht="15">
      <c r="A171" s="28"/>
      <c r="B171" s="28"/>
      <c r="C171" s="13"/>
      <c r="D171" s="13"/>
      <c r="E171" s="13"/>
      <c r="F171" s="13"/>
      <c r="G171" s="13"/>
      <c r="H171" s="13"/>
    </row>
    <row r="172" spans="1:8" ht="15">
      <c r="A172" s="28"/>
      <c r="B172" s="28"/>
      <c r="C172" s="13"/>
      <c r="D172" s="13"/>
      <c r="E172" s="13"/>
      <c r="F172" s="13"/>
      <c r="G172" s="13"/>
      <c r="H172" s="13"/>
    </row>
  </sheetData>
  <sheetProtection/>
  <mergeCells count="31">
    <mergeCell ref="B4:B5"/>
    <mergeCell ref="F67:F68"/>
    <mergeCell ref="F4:F5"/>
    <mergeCell ref="F44:F47"/>
    <mergeCell ref="D4:D5"/>
    <mergeCell ref="C4:C5"/>
    <mergeCell ref="E44:E47"/>
    <mergeCell ref="G76:G78"/>
    <mergeCell ref="B100:B101"/>
    <mergeCell ref="D76:D78"/>
    <mergeCell ref="B129:B130"/>
    <mergeCell ref="F76:F78"/>
    <mergeCell ref="E76:E78"/>
    <mergeCell ref="G44:G47"/>
    <mergeCell ref="G67:G68"/>
    <mergeCell ref="A148:A149"/>
    <mergeCell ref="A2:G2"/>
    <mergeCell ref="A3:G3"/>
    <mergeCell ref="D44:D47"/>
    <mergeCell ref="E67:E68"/>
    <mergeCell ref="E4:E5"/>
    <mergeCell ref="A4:A5"/>
    <mergeCell ref="G4:G5"/>
    <mergeCell ref="A150:A151"/>
    <mergeCell ref="B151:B152"/>
    <mergeCell ref="D66:D68"/>
    <mergeCell ref="C67:C68"/>
    <mergeCell ref="A132:A133"/>
    <mergeCell ref="B67:B68"/>
    <mergeCell ref="A67:A68"/>
    <mergeCell ref="A100:A101"/>
  </mergeCells>
  <printOptions/>
  <pageMargins left="0.7874015748031497" right="0" top="0.905511811023622" bottom="0.7874015748031497" header="0.8267716535433071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Goran</cp:lastModifiedBy>
  <cp:lastPrinted>2013-01-24T09:18:03Z</cp:lastPrinted>
  <dcterms:created xsi:type="dcterms:W3CDTF">2004-05-23T09:11:11Z</dcterms:created>
  <dcterms:modified xsi:type="dcterms:W3CDTF">2014-03-18T09:22:46Z</dcterms:modified>
  <cp:category/>
  <cp:version/>
  <cp:contentType/>
  <cp:contentStatus/>
</cp:coreProperties>
</file>